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0919945F-B2B2-4D64-8926-02A8837BAAA4}" xr6:coauthVersionLast="47" xr6:coauthVersionMax="47" xr10:uidLastSave="{00000000-0000-0000-0000-000000000000}"/>
  <bookViews>
    <workbookView xWindow="-120" yWindow="-120" windowWidth="29040" windowHeight="15720" tabRatio="463" xr2:uid="{00000000-000D-0000-FFFF-FFFF00000000}"/>
  </bookViews>
  <sheets>
    <sheet name="Nómina Personal Contratado" sheetId="1" r:id="rId1"/>
    <sheet name="validación de datos" sheetId="2" r:id="rId2"/>
  </sheets>
  <definedNames>
    <definedName name="_xlnm._FilterDatabase" localSheetId="0" hidden="1">'Nómina Personal Contratado'!$A$1:$O$30</definedName>
    <definedName name="lega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J31" i="1"/>
  <c r="I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  <c r="L31" i="1" l="1"/>
  <c r="K31" i="1"/>
  <c r="N28" i="1"/>
  <c r="O28" i="1" s="1"/>
  <c r="N5" i="1"/>
  <c r="O5" i="1" s="1"/>
  <c r="N9" i="1"/>
  <c r="O9" i="1" s="1"/>
  <c r="N14" i="1"/>
  <c r="O14" i="1" s="1"/>
  <c r="N18" i="1"/>
  <c r="O18" i="1" s="1"/>
  <c r="N22" i="1"/>
  <c r="O22" i="1" s="1"/>
  <c r="N2" i="1"/>
  <c r="O2" i="1" s="1"/>
  <c r="N11" i="1"/>
  <c r="O11" i="1" s="1"/>
  <c r="N15" i="1"/>
  <c r="O15" i="1" s="1"/>
  <c r="N19" i="1"/>
  <c r="O19" i="1" s="1"/>
  <c r="N23" i="1"/>
  <c r="O23" i="1" s="1"/>
  <c r="N27" i="1"/>
  <c r="O27" i="1" s="1"/>
  <c r="N4" i="1"/>
  <c r="O4" i="1" s="1"/>
  <c r="N8" i="1"/>
  <c r="O8" i="1" s="1"/>
  <c r="N12" i="1"/>
  <c r="O12" i="1" s="1"/>
  <c r="N16" i="1"/>
  <c r="O16" i="1" s="1"/>
  <c r="N20" i="1"/>
  <c r="O20" i="1" s="1"/>
  <c r="N24" i="1"/>
  <c r="O24" i="1" s="1"/>
  <c r="N13" i="1"/>
  <c r="O13" i="1" s="1"/>
  <c r="N17" i="1"/>
  <c r="O17" i="1" s="1"/>
  <c r="N21" i="1"/>
  <c r="O21" i="1" s="1"/>
  <c r="N25" i="1"/>
  <c r="O25" i="1" s="1"/>
  <c r="N29" i="1"/>
  <c r="O29" i="1" s="1"/>
  <c r="N30" i="1"/>
  <c r="O30" i="1" s="1"/>
  <c r="N6" i="1"/>
  <c r="O6" i="1" s="1"/>
  <c r="N3" i="1"/>
  <c r="N7" i="1"/>
  <c r="O7" i="1" s="1"/>
  <c r="N10" i="1"/>
  <c r="O10" i="1" s="1"/>
  <c r="N26" i="1"/>
  <c r="O26" i="1" s="1"/>
  <c r="N31" i="1" l="1"/>
  <c r="O3" i="1"/>
  <c r="O31" i="1" s="1"/>
</calcChain>
</file>

<file path=xl/sharedStrings.xml><?xml version="1.0" encoding="utf-8"?>
<sst xmlns="http://schemas.openxmlformats.org/spreadsheetml/2006/main" count="365" uniqueCount="213">
  <si>
    <t>CÓDIGO DE AREA</t>
  </si>
  <si>
    <t>NO</t>
  </si>
  <si>
    <t>NOMBRE</t>
  </si>
  <si>
    <t>ÁREA</t>
  </si>
  <si>
    <t>ESTATUS</t>
  </si>
  <si>
    <t>GENERO</t>
  </si>
  <si>
    <t>SALARIO MENSUAL</t>
  </si>
  <si>
    <t>IMPUESTO SOBRE LA RENTA</t>
  </si>
  <si>
    <t>INAVI</t>
  </si>
  <si>
    <t>NETO A PAGAR</t>
  </si>
  <si>
    <t>01-GG</t>
  </si>
  <si>
    <t>GERENCIA GENERAL</t>
  </si>
  <si>
    <t>GERENTE GENERAL</t>
  </si>
  <si>
    <t>M</t>
  </si>
  <si>
    <t>ASISTENTE, DE GERENCIA GENERAL</t>
  </si>
  <si>
    <t>ASISTENTE EJECUTIVO</t>
  </si>
  <si>
    <t>COORDINADORA DE GABINETE</t>
  </si>
  <si>
    <t>F</t>
  </si>
  <si>
    <t>SECRETARIA, DE GERENCIA GENERAL</t>
  </si>
  <si>
    <t>02-GG</t>
  </si>
  <si>
    <t>SUB DIRECTORES</t>
  </si>
  <si>
    <t>SUB DIRECTOR</t>
  </si>
  <si>
    <t>04-JUR</t>
  </si>
  <si>
    <t>DEPARTAMENTO JURÍDICO</t>
  </si>
  <si>
    <t>ENCARGADO, DE DEPARTAMENTO JURÍDICO</t>
  </si>
  <si>
    <t>PARALEGAL</t>
  </si>
  <si>
    <t>05-RH</t>
  </si>
  <si>
    <t>DEPARTAMENTO DE RECURSOS HUMANOS</t>
  </si>
  <si>
    <t>ENCARGADO, DE DEPARTAMENTO RECURSOS HUMANOS</t>
  </si>
  <si>
    <t>ANALISTA DE RECURSOS HUMANOS</t>
  </si>
  <si>
    <t>SECRETARIA</t>
  </si>
  <si>
    <t>RECEPCIONISTA</t>
  </si>
  <si>
    <t>06-PD</t>
  </si>
  <si>
    <t>DEPARTAMENTO PLANIFICACIÓN Y DESARROLLO</t>
  </si>
  <si>
    <t>ANALISTA DE PLANIFICACIÓN Y DESARROLLO</t>
  </si>
  <si>
    <t>08-OAI</t>
  </si>
  <si>
    <t>OFICINA DE ACCESO A LA INFORMACIÓN</t>
  </si>
  <si>
    <t>RESPONSABLE DE ACCESO A LA INFORMACIÓN</t>
  </si>
  <si>
    <t>10-COM</t>
  </si>
  <si>
    <t>SECCIÓN DE COMUNICACIONES</t>
  </si>
  <si>
    <t>RELACIONISTA PUBLICO</t>
  </si>
  <si>
    <t>09-TIC</t>
  </si>
  <si>
    <t>DIVISIÓN DE TECNOLOGÍA DE LA INFORMACIÓN Y COMUNICACIÓN</t>
  </si>
  <si>
    <t>ADMINSITRADOR, DIVISIÓN TIC</t>
  </si>
  <si>
    <t>ASESOR TIC</t>
  </si>
  <si>
    <t>SOPORTE TÉCNICO</t>
  </si>
  <si>
    <t>03-AF</t>
  </si>
  <si>
    <t>DEPARTAMENTO ADMINISTRATIVO Y FINANCIERO</t>
  </si>
  <si>
    <t>ENCARGADO, DE DEPARTAMENTO ADMINISTRATIVO Y FINANCIERO</t>
  </si>
  <si>
    <t>ANALISTA FINANCIERO</t>
  </si>
  <si>
    <t>AUXILIAR ADMINISTRATIVO</t>
  </si>
  <si>
    <t>07-ING</t>
  </si>
  <si>
    <t>DEPARTAMENTO DE INGENIERÍA</t>
  </si>
  <si>
    <t>ENCARGADO, DE DEPARTAMENTO DE INGENIERÍA</t>
  </si>
  <si>
    <t>ASISTENTE, DE INGENIERÍA</t>
  </si>
  <si>
    <t>SUPERVISOR DE BRIGADA</t>
  </si>
  <si>
    <t>AYUDANTE ELECTRICISTA Y MANTENIMIENTO, DE DEPARTAMENTO DE INGENIERÍA</t>
  </si>
  <si>
    <t>11-AF</t>
  </si>
  <si>
    <t>DIVISIÓN DE CONTABILIDAD</t>
  </si>
  <si>
    <t>ENCARGADO, DE DIVISIÓN DE CONTABILIDAD</t>
  </si>
  <si>
    <t>12-AF</t>
  </si>
  <si>
    <t>SECCIÓN DE COMPRAS Y CONTRATACIONES</t>
  </si>
  <si>
    <t>ENCARGADO, DE SECCIÓN DE COMPRAS Y CONTRATACIONES</t>
  </si>
  <si>
    <t>ANALISTA DE COMPRAS Y CONTRATACIONES</t>
  </si>
  <si>
    <t>13-AF</t>
  </si>
  <si>
    <t>SECCIÓN DE PRESUPUESTOS</t>
  </si>
  <si>
    <t>ENCARGADO, DE SECCIÓN DE PRESUPUESTOS</t>
  </si>
  <si>
    <t>14-AF</t>
  </si>
  <si>
    <t>SECCIÓN DE COBROS</t>
  </si>
  <si>
    <t>ANALISTA DE GESTIÓN DE COBROS</t>
  </si>
  <si>
    <t>15-AF</t>
  </si>
  <si>
    <t>SECCIÓN DE SERVICIOS GENERALES</t>
  </si>
  <si>
    <t>SUPERVISOR DE TRANSPORTACIÓN</t>
  </si>
  <si>
    <t>SUPERVISOR DE MANTENIMIENTO</t>
  </si>
  <si>
    <t>AUXILIAR DE ARCHIVO</t>
  </si>
  <si>
    <t>MENSAJERO EXTERNO</t>
  </si>
  <si>
    <t>CHOFER</t>
  </si>
  <si>
    <t>CONSERJE</t>
  </si>
  <si>
    <t>16-ING</t>
  </si>
  <si>
    <t>ADMINISTRADOR, COMPLEJO VACACIONAL ERCILIA PEPÍN</t>
  </si>
  <si>
    <t>AUXILIAR ADMINISTRATIVO, COMPLEJO VACACIONAL ERCILIA PEPÍN</t>
  </si>
  <si>
    <t>SUPERVISOR DE MANTENIMIENTO, COMPLEJO VACACIONAL ERCILIA PEPÍN</t>
  </si>
  <si>
    <t>SECRETARIA, COMPLEJO VACACIONAL ERCILIA PEPÍN</t>
  </si>
  <si>
    <t>AYUDANTE DE MANTENIMIENTO, DE COMPLEJO VACACIONAL ERCILIA PEPÍN</t>
  </si>
  <si>
    <t>VIGILANTE, DE COMPLEJO VACACIONAL ERCILIA PEPÍN</t>
  </si>
  <si>
    <t>JARDINERO, DE COMPLEJO VACACIONAL ERCILIA PEPÍN</t>
  </si>
  <si>
    <t>CONSERJE, DE COMPLEJO VACACIONAL ERCILIA PEPÍN</t>
  </si>
  <si>
    <t>17-ING</t>
  </si>
  <si>
    <t>ADMINISTRADOR, DE COMPLEJO ECOTURÍSTICO LA MANSIÓN</t>
  </si>
  <si>
    <t>SECREATARIA, DE COMPLEJO ECOTURÍSTICO LA MANSIÓN</t>
  </si>
  <si>
    <t>SUPERVISOR DE SEGURIDAD, DE COMPLEJO ECOTURÍSTICO LA MANSIÓN</t>
  </si>
  <si>
    <t>JARDINERO, DE COMPLEJO ECOTURÍSTICO LA MANSIÓN</t>
  </si>
  <si>
    <t>VIGILANTE, DE COMPLEJO ECOTURÍSTICO LA MANSIÓN</t>
  </si>
  <si>
    <t>18-ING</t>
  </si>
  <si>
    <t>VIGILANTE, DE HOTEL VILLA SUIZA</t>
  </si>
  <si>
    <t>JARDINERO, DE HOTEL VILLA SUIZA</t>
  </si>
  <si>
    <t>CONSERJE, DE HOTEL VILLA SUIZA</t>
  </si>
  <si>
    <t>19-ING</t>
  </si>
  <si>
    <t>20-ING</t>
  </si>
  <si>
    <t>VIGILANTE, DE HOTEL MONTAÑA</t>
  </si>
  <si>
    <t>INSPECTOR, DE HOTEL MONTAÑA</t>
  </si>
  <si>
    <t>21-ING</t>
  </si>
  <si>
    <t>SUPERVISOR, DE TERRERNO SAN CRISTÓBAL</t>
  </si>
  <si>
    <t>VIGILANTE, DE TERRERNO SAN CRISTÓBAL</t>
  </si>
  <si>
    <t>22-ING</t>
  </si>
  <si>
    <t>SUPERVISOR, DE PLAZA EL NARANJO</t>
  </si>
  <si>
    <t>INSPECTOR, DE PLAZA EL NARANJO</t>
  </si>
  <si>
    <t>AYUDANTE DE MANTENIMIENTO, DE PLAZA EL NARANJO</t>
  </si>
  <si>
    <t>CONSERJE, DE PLAZA EL NARANJO</t>
  </si>
  <si>
    <t>JARDINERO, DE PLAZA EL NARANJO</t>
  </si>
  <si>
    <t>ÁREAS</t>
  </si>
  <si>
    <t>CARGOS</t>
  </si>
  <si>
    <t>CONSERJE, DE COMPLEJO ECOTURÍSTICO LA MANSIÓN</t>
  </si>
  <si>
    <t>SEXO</t>
  </si>
  <si>
    <t>CARGO POR EL MAP</t>
  </si>
  <si>
    <t>FECHA DE ENTRADA</t>
  </si>
  <si>
    <t>TERMINO DE CONTRATO</t>
  </si>
  <si>
    <t>FONDO DE PENSIÓN</t>
  </si>
  <si>
    <t>SEG. FAM. SALUD</t>
  </si>
  <si>
    <t>TOTAL DE DESCUENTO</t>
  </si>
  <si>
    <t xml:space="preserve">JOSE ANTONIO JERONIMO </t>
  </si>
  <si>
    <t>CAMAROGRAFO, OFICINA PRINCIPAL</t>
  </si>
  <si>
    <t>JUNIO,01/2021</t>
  </si>
  <si>
    <t>DIC,01/2021</t>
  </si>
  <si>
    <t>LUIS RAMON HUMBERTO FERNANDEZ MATOS</t>
  </si>
  <si>
    <t>JULIO, 01/2021</t>
  </si>
  <si>
    <t>DICIEMBRE,31/2021</t>
  </si>
  <si>
    <t>FRANCISCO ANTONIO LANTIGUA D´ ORVILLE</t>
  </si>
  <si>
    <t xml:space="preserve">  OCT,01/2021</t>
  </si>
  <si>
    <t xml:space="preserve">  ABRIL,01/2022</t>
  </si>
  <si>
    <t>DAGOBERTO ANTONIO FLETE</t>
  </si>
  <si>
    <t>ASESOR FINANCIERO</t>
  </si>
  <si>
    <t>NOV,12/2021</t>
  </si>
  <si>
    <t>MAYO,12/2022</t>
  </si>
  <si>
    <t>DORIS ADOLFINA ENCARNACION DE CORNELIO</t>
  </si>
  <si>
    <t>DICIEMBRE,01/2021</t>
  </si>
  <si>
    <t>FE MARIA MARTE LENDOJ</t>
  </si>
  <si>
    <t>AUXILIAR DE CONTABILIDAD</t>
  </si>
  <si>
    <t>ROGERS LUIS PEGUERO LEDESMA</t>
  </si>
  <si>
    <t>SANTA QUEZADA VENTURA</t>
  </si>
  <si>
    <t>AYUDANTE DE CONSERJE</t>
  </si>
  <si>
    <t>PEDRO ANTONIO PERALTA GONZALEZ</t>
  </si>
  <si>
    <t>OCT,01/2021</t>
  </si>
  <si>
    <t>ABRIL,01/2022</t>
  </si>
  <si>
    <t>REYNALDO DE JESUS RAMOS RAMOS</t>
  </si>
  <si>
    <t>NOV,01/2021</t>
  </si>
  <si>
    <t>MAYO,01/2022</t>
  </si>
  <si>
    <t>MANUEL DE JESUS RODRIGUEZ HDEZ.</t>
  </si>
  <si>
    <t>JOAQUIN VASQUEZ GARCIA</t>
  </si>
  <si>
    <t>JOSE LUIS ROSARIO ROBLES</t>
  </si>
  <si>
    <t>MARIEL FARIAS REYES</t>
  </si>
  <si>
    <t>OCT,12/2021</t>
  </si>
  <si>
    <t>ABRIL,12/2022</t>
  </si>
  <si>
    <t>DAICY MARY PEÑA NUÑEZ</t>
  </si>
  <si>
    <t>SWEET  MALANIE FLORENTINO VARGAS</t>
  </si>
  <si>
    <t>NOV,03/2021</t>
  </si>
  <si>
    <t>MAYO,03/2022</t>
  </si>
  <si>
    <t>ANTONIO PEGUERO ROSARIO</t>
  </si>
  <si>
    <t>YANDELY MARTE PERALTA</t>
  </si>
  <si>
    <t>NOV.,12/2021</t>
  </si>
  <si>
    <t>JOSE RAFAEL GERONIMO MUESES</t>
  </si>
  <si>
    <t>MAYO,19/2021</t>
  </si>
  <si>
    <t>MAYO,19/2022</t>
  </si>
  <si>
    <t>BIENVENIDO PAREDES ENCARNACION</t>
  </si>
  <si>
    <t>HAMLET DAVID CORDERO SERRANO</t>
  </si>
  <si>
    <t>IGNACIO PACA MARTINEZ</t>
  </si>
  <si>
    <t>YSE YAQUELIN MENDEZ DE SANCHEZ</t>
  </si>
  <si>
    <t>CESARIN FERRERAS VALERIO</t>
  </si>
  <si>
    <t>JULIO,01/2021</t>
  </si>
  <si>
    <t>ENERO,01/2022</t>
  </si>
  <si>
    <t>DIANA MARIA JIMENEZ HENRIQUEZ</t>
  </si>
  <si>
    <t>AURA ANTONIA MARTE MARTINEZ</t>
  </si>
  <si>
    <t>SEPT,01/2021</t>
  </si>
  <si>
    <t>MARZ,01/2022</t>
  </si>
  <si>
    <t>RUTH ESTHER ABREU DE PEREZ</t>
  </si>
  <si>
    <t>JUANA ALTAGRACIA CASO FERRER</t>
  </si>
  <si>
    <t>DANELIS ANTONIA GONZALEZ DE J.</t>
  </si>
  <si>
    <t>SUPERVISIÓN DE HOTELES DEL ESTADO, COMPLEJO VACACIONAL ERCILIA PEPÍN</t>
  </si>
  <si>
    <t>SUPERVISIÓN DE HOTELES DEL ESTADO, COMPLEJO ECOTURÍSTICO LA MANSIÓN</t>
  </si>
  <si>
    <t>SUPERVISIÓN DE HOTELES DEL ESTADO, HOTEL VILLA SUIZA</t>
  </si>
  <si>
    <t>SUPERVISIÓN DE HOTELES DEL ESTADO, HOTEL MONTAÑA</t>
  </si>
  <si>
    <t>SUPERVISIÓN DE HOTELES DEL ESTADO, PARADOR POZA BOJOLO</t>
  </si>
  <si>
    <t>SUPERVISIÓN DE HOTELES DEL ESTADO, HOTEL MATUM</t>
  </si>
  <si>
    <t>TOTAL</t>
  </si>
  <si>
    <t>FIJO</t>
  </si>
  <si>
    <t>DE CONFIANZA</t>
  </si>
  <si>
    <t>CONTRATADO</t>
  </si>
  <si>
    <t>DE CARRERA</t>
  </si>
  <si>
    <t>ESTATUTO SIMPLIFICADO</t>
  </si>
  <si>
    <t>EN PERIODO APROBATORIO</t>
  </si>
  <si>
    <t>SUSPENDIDO</t>
  </si>
  <si>
    <t>TÉCNICO DE RECURSOS HUMANOS</t>
  </si>
  <si>
    <t>ASESOR COMUNITARIO COMPLEJO VACACIONES</t>
  </si>
  <si>
    <t>JARDINERO, COMPLEJO VACACIONAL ERCILIA PEPÍN</t>
  </si>
  <si>
    <t>SUPERVISOR, COMPLEJO VACACIONAL ERCILIA PEPÍN</t>
  </si>
  <si>
    <t>ELÉCTRICISTA, COMPLEJO VACACIONAL ERCILIA PEPÍN</t>
  </si>
  <si>
    <t>INSPECTOR, COMPLEJO VACACIONAL ERCILIA PEPÍN</t>
  </si>
  <si>
    <t>SUPERVISIOR, COMPLEJO ECOTURÍSTICO LA MANSIÓN</t>
  </si>
  <si>
    <t>INSPECTOR, COMPLEJO ECOTURÍSTICO LA MANSIÓN</t>
  </si>
  <si>
    <t>SUPERVISOR, HOTEL VILLA SUIZA</t>
  </si>
  <si>
    <t>INSPECTOR, HOTEL VILLA SUIZA</t>
  </si>
  <si>
    <t>VIGILANTE, HOTEL VILLA SUIZA</t>
  </si>
  <si>
    <t>INSPECTOR, HOTEL MONTAÑA</t>
  </si>
  <si>
    <t>SUPERVISOR, PARADOR POZA BOJOLO</t>
  </si>
  <si>
    <t>INSPECTOR, PARADOR POZA BOJOLO</t>
  </si>
  <si>
    <t>SUPERVISOR OPERATIVO DE PROYECTOS HOTELEROS</t>
  </si>
  <si>
    <t>SUPERVISOR, DE HOTEL MAGUANA</t>
  </si>
  <si>
    <t>SUPERVISIÓN DE HOTELES DEL ESTADO, PLAZA NARANJO</t>
  </si>
  <si>
    <t>SUPERVISIÓN DE HOTELES DEL ESTADO, TERRENO SAN CRISTÓBAL</t>
  </si>
  <si>
    <t>SUPERVISIÓN DE HOTELES DEL ESTADO, HOTEL MAGUANA</t>
  </si>
  <si>
    <t>23-ING</t>
  </si>
  <si>
    <t>24-ING</t>
  </si>
  <si>
    <t>SUPERVISIÓN DE HOTELES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</si>
</sst>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Futura PT Book"/>
      <family val="2"/>
    </font>
    <font>
      <sz val="9"/>
      <name val="Futura PT Book"/>
      <family val="2"/>
    </font>
    <font>
      <sz val="9"/>
      <color indexed="8"/>
      <name val="Futura PT Book"/>
      <family val="2"/>
    </font>
    <font>
      <sz val="10"/>
      <color theme="1"/>
      <name val="Futura PT Book"/>
      <family val="2"/>
    </font>
    <font>
      <sz val="10"/>
      <color indexed="8"/>
      <name val="Futura PT Book"/>
      <family val="2"/>
    </font>
    <font>
      <sz val="9"/>
      <color rgb="FF000000"/>
      <name val="Futura PT Book"/>
      <family val="2"/>
    </font>
    <font>
      <b/>
      <sz val="9"/>
      <color rgb="FF000000"/>
      <name val="Futura PT Book"/>
      <family val="2"/>
    </font>
    <font>
      <u/>
      <sz val="10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5" fillId="0" borderId="2" applyFon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3" fontId="7" fillId="0" borderId="4" xfId="2" applyFont="1" applyBorder="1" applyAlignment="1">
      <alignment vertical="center" wrapText="1"/>
    </xf>
    <xf numFmtId="43" fontId="7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3" fontId="3" fillId="0" borderId="4" xfId="2" applyFont="1" applyBorder="1" applyAlignment="1">
      <alignment horizontal="center" vertical="center" wrapText="1"/>
    </xf>
    <xf numFmtId="43" fontId="7" fillId="0" borderId="4" xfId="2" applyFont="1" applyBorder="1" applyAlignment="1">
      <alignment horizontal="left" vertical="center" wrapText="1"/>
    </xf>
    <xf numFmtId="43" fontId="3" fillId="0" borderId="7" xfId="2" applyFont="1" applyBorder="1" applyAlignment="1">
      <alignment vertical="center" wrapText="1"/>
    </xf>
    <xf numFmtId="43" fontId="7" fillId="0" borderId="4" xfId="1" applyFont="1" applyBorder="1" applyAlignment="1">
      <alignment vertical="center" wrapText="1"/>
    </xf>
    <xf numFmtId="43" fontId="7" fillId="0" borderId="5" xfId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 vertical="center" wrapText="1"/>
    </xf>
    <xf numFmtId="43" fontId="3" fillId="0" borderId="4" xfId="2" applyFont="1" applyBorder="1" applyAlignment="1">
      <alignment horizontal="left" vertical="center" wrapText="1"/>
    </xf>
    <xf numFmtId="43" fontId="3" fillId="0" borderId="7" xfId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43" fontId="3" fillId="0" borderId="4" xfId="2" applyFont="1" applyBorder="1" applyAlignment="1">
      <alignment vertical="center" wrapText="1"/>
    </xf>
    <xf numFmtId="43" fontId="7" fillId="0" borderId="5" xfId="2" applyFont="1" applyBorder="1" applyAlignment="1">
      <alignment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43" fontId="3" fillId="0" borderId="7" xfId="2" applyFont="1" applyBorder="1" applyAlignment="1">
      <alignment horizontal="left" vertical="center" wrapText="1"/>
    </xf>
    <xf numFmtId="43" fontId="7" fillId="0" borderId="4" xfId="1" applyFont="1" applyBorder="1" applyAlignment="1">
      <alignment horizontal="left" vertical="center" wrapText="1"/>
    </xf>
    <xf numFmtId="43" fontId="3" fillId="0" borderId="8" xfId="1" applyFont="1" applyBorder="1" applyAlignment="1">
      <alignment vertical="center" wrapText="1"/>
    </xf>
    <xf numFmtId="43" fontId="7" fillId="0" borderId="7" xfId="2" applyFont="1" applyBorder="1" applyAlignment="1">
      <alignment horizontal="left" vertical="center" wrapText="1"/>
    </xf>
    <xf numFmtId="43" fontId="7" fillId="0" borderId="7" xfId="1" applyFont="1" applyBorder="1" applyAlignment="1">
      <alignment vertical="center" wrapText="1"/>
    </xf>
    <xf numFmtId="43" fontId="7" fillId="0" borderId="8" xfId="2" applyFont="1" applyBorder="1" applyAlignment="1">
      <alignment horizontal="center" vertical="center" wrapText="1"/>
    </xf>
    <xf numFmtId="43" fontId="7" fillId="0" borderId="8" xfId="2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43" fontId="6" fillId="0" borderId="1" xfId="2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43" fontId="6" fillId="0" borderId="4" xfId="2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3">
    <cellStyle name="Comma" xfId="1" builtinId="3"/>
    <cellStyle name="Millares 2" xfId="2" xr:uid="{16A314D8-CD14-438B-8B21-D304C6B38914}"/>
    <cellStyle name="Normal" xfId="0" builtinId="0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theme="1"/>
        <name val="Futura PT Book"/>
        <family val="2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family val="2"/>
        <scheme val="none"/>
      </font>
      <numFmt numFmtId="4" formatCode="#,##0.00"/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family val="2"/>
        <scheme val="none"/>
      </font>
      <numFmt numFmtId="4" formatCode="#,##0.00"/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14996795556505021"/>
        </patternFill>
      </fill>
    </dxf>
    <dxf>
      <fill>
        <patternFill>
          <bgColor theme="2" tint="-0.24994659260841701"/>
        </patternFill>
      </fill>
    </dxf>
  </dxfs>
  <tableStyles count="1" defaultPivotStyle="PivotStyleLight16">
    <tableStyle name="Estilo de tabla 1" pivot="0" count="4" xr9:uid="{F28A0D3E-DCD7-4E8B-8650-754B7DAA1F89}">
      <tableStyleElement type="headerRow" dxfId="38"/>
      <tableStyleElement type="totalRow" dxfId="37"/>
      <tableStyleElement type="firstRowStripe" dxfId="36"/>
      <tableStyleElement type="second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452437</xdr:colOff>
      <xdr:row>55</xdr:row>
      <xdr:rowOff>57151</xdr:rowOff>
    </xdr:from>
    <xdr:ext cx="18143764" cy="131717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23937" y="16644258"/>
          <a:ext cx="18143764" cy="1317170"/>
          <a:chOff x="0" y="2984662"/>
          <a:chExt cx="10692000" cy="15906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2"/>
            <a:ext cx="10692000" cy="1590675"/>
            <a:chOff x="1391966" y="29625234"/>
            <a:chExt cx="15684743" cy="866531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4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7B0D45-25FA-4C15-94B9-F8E1ED77FB66}" name="Tabla1" displayName="Tabla1" ref="A1:O31" totalsRowCount="1" headerRowDxfId="34" dataDxfId="32" totalsRowDxfId="30" headerRowBorderDxfId="33" tableBorderDxfId="31">
  <autoFilter ref="A1:O30" xr:uid="{D37B0D45-25FA-4C15-94B9-F8E1ED77FB66}"/>
  <tableColumns count="15">
    <tableColumn id="1" xr3:uid="{35AACACA-EF62-47EC-92EF-F28326C420B3}" name="NO" totalsRowLabel="TOTAL" dataDxfId="29" totalsRowDxfId="14"/>
    <tableColumn id="2" xr3:uid="{925BB234-A4EA-4E43-8D3F-487D196F0330}" name="NOMBRE" dataDxfId="28" totalsRowDxfId="13"/>
    <tableColumn id="3" xr3:uid="{0F74197F-80A3-42FD-AE94-67AB6A87AA67}" name="ÁREA" dataDxfId="27" totalsRowDxfId="12"/>
    <tableColumn id="6" xr3:uid="{6381C697-E394-441B-AE8A-D34D6A19F661}" name="CARGO POR EL MAP" dataDxfId="26" totalsRowDxfId="11"/>
    <tableColumn id="4" xr3:uid="{EB6D420A-E6BF-4D4C-BD7F-15B11F328C13}" name="ESTATUS" dataDxfId="25" totalsRowDxfId="10" dataCellStyle="Millares 2"/>
    <tableColumn id="5" xr3:uid="{DC159F5E-EB5F-4898-80FB-B578D2D5DE84}" name="SEXO" dataDxfId="24" totalsRowDxfId="9"/>
    <tableColumn id="7" xr3:uid="{1498A79B-2C99-4DB5-A176-C257DCDAC06C}" name="FECHA DE ENTRADA" dataDxfId="23" totalsRowDxfId="8"/>
    <tableColumn id="8" xr3:uid="{60D4FA57-86F1-4E7D-BD7A-9D85503E83A4}" name="TERMINO DE CONTRATO" dataDxfId="22" totalsRowDxfId="7"/>
    <tableColumn id="9" xr3:uid="{CBDADA39-49FB-4A8A-867A-F91180B46F30}" name="SALARIO MENSUAL" totalsRowFunction="custom" dataDxfId="21" totalsRowDxfId="6">
      <totalsRowFormula>SUM(I3:I30)</totalsRowFormula>
    </tableColumn>
    <tableColumn id="10" xr3:uid="{F1BA0FED-8D7E-4F7D-9994-F20861A3C631}" name="IMPUESTO SOBRE LA RENTA" totalsRowFunction="custom" dataDxfId="20" totalsRowDxfId="5" dataCellStyle="Millares 2">
      <totalsRowFormula>SUM(J3:J30)</totalsRowFormula>
    </tableColumn>
    <tableColumn id="11" xr3:uid="{3C26A86C-37AC-4621-9CC5-29CF06C0F52E}" name="FONDO DE PENSIÓN" totalsRowFunction="custom" dataDxfId="19" totalsRowDxfId="4">
      <totalsRowFormula>SUM(K3:K30)</totalsRowFormula>
    </tableColumn>
    <tableColumn id="12" xr3:uid="{DB35F4FB-B474-4F8F-A357-48EBDF7796B8}" name="SEG. FAM. SALUD" totalsRowFunction="custom" dataDxfId="18" totalsRowDxfId="3">
      <totalsRowFormula>SUM(L3:L30)</totalsRowFormula>
    </tableColumn>
    <tableColumn id="13" xr3:uid="{4ADE3D9D-6E7B-492D-AD61-5A52CC064C0E}" name="INAVI" totalsRowFunction="custom" dataDxfId="17" totalsRowDxfId="2">
      <totalsRowFormula>SUM(M3:M30)</totalsRowFormula>
    </tableColumn>
    <tableColumn id="14" xr3:uid="{BAADC85B-134F-40E3-B22D-E1127EC36BA0}" name="TOTAL DE DESCUENTO" totalsRowFunction="custom" dataDxfId="16" totalsRowDxfId="1">
      <totalsRowFormula>SUM(N3:N30)</totalsRowFormula>
    </tableColumn>
    <tableColumn id="15" xr3:uid="{A4497DEC-F459-4A7C-B825-B0344D01B957}" name="NETO A PAGAR" totalsRowFunction="custom" dataDxfId="15" totalsRowDxfId="0">
      <totalsRowFormula>SUM(O3:O30)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18"/>
  <sheetViews>
    <sheetView tabSelected="1" zoomScale="70" zoomScaleNormal="70" zoomScalePageLayoutView="40" workbookViewId="0">
      <selection activeCell="D30" sqref="D30"/>
    </sheetView>
  </sheetViews>
  <sheetFormatPr defaultColWidth="14.42578125" defaultRowHeight="15" customHeight="1" x14ac:dyDescent="0.2"/>
  <cols>
    <col min="1" max="1" width="8.5703125" style="2" customWidth="1"/>
    <col min="2" max="2" width="37.42578125" style="2" bestFit="1" customWidth="1"/>
    <col min="3" max="4" width="38.42578125" style="2" customWidth="1"/>
    <col min="5" max="5" width="16.42578125" style="2" customWidth="1"/>
    <col min="6" max="6" width="13.7109375" style="2" customWidth="1"/>
    <col min="7" max="7" width="16.42578125" customWidth="1"/>
    <col min="8" max="15" width="16.42578125" style="2" customWidth="1"/>
    <col min="16" max="16" width="15.7109375" style="2" customWidth="1"/>
    <col min="17" max="16384" width="14.42578125" style="2"/>
  </cols>
  <sheetData>
    <row r="1" spans="1:15" s="1" customFormat="1" ht="39.75" customHeight="1" x14ac:dyDescent="0.2">
      <c r="A1" s="3" t="s">
        <v>1</v>
      </c>
      <c r="B1" s="3" t="s">
        <v>2</v>
      </c>
      <c r="C1" s="3" t="s">
        <v>3</v>
      </c>
      <c r="D1" s="3" t="s">
        <v>114</v>
      </c>
      <c r="E1" s="3" t="s">
        <v>4</v>
      </c>
      <c r="F1" s="3" t="s">
        <v>113</v>
      </c>
      <c r="G1" s="3" t="s">
        <v>115</v>
      </c>
      <c r="H1" s="3" t="s">
        <v>116</v>
      </c>
      <c r="I1" s="3" t="s">
        <v>6</v>
      </c>
      <c r="J1" s="3" t="s">
        <v>7</v>
      </c>
      <c r="K1" s="3" t="s">
        <v>117</v>
      </c>
      <c r="L1" s="3" t="s">
        <v>118</v>
      </c>
      <c r="M1" s="3" t="s">
        <v>8</v>
      </c>
      <c r="N1" s="3" t="s">
        <v>119</v>
      </c>
      <c r="O1" s="3" t="s">
        <v>9</v>
      </c>
    </row>
    <row r="2" spans="1:15" ht="31.5" customHeight="1" x14ac:dyDescent="0.2">
      <c r="A2" s="7">
        <v>1</v>
      </c>
      <c r="B2" s="8" t="s">
        <v>120</v>
      </c>
      <c r="C2" s="8" t="s">
        <v>39</v>
      </c>
      <c r="D2" s="11" t="s">
        <v>121</v>
      </c>
      <c r="E2" s="9" t="s">
        <v>189</v>
      </c>
      <c r="F2" s="10" t="s">
        <v>13</v>
      </c>
      <c r="G2" s="12" t="s">
        <v>122</v>
      </c>
      <c r="H2" s="10" t="s">
        <v>123</v>
      </c>
      <c r="I2" s="13">
        <v>20000</v>
      </c>
      <c r="J2" s="14"/>
      <c r="K2" s="9">
        <f t="shared" ref="K2:K30" si="0">I2*2.87%</f>
        <v>574</v>
      </c>
      <c r="L2" s="9">
        <f t="shared" ref="L2:L30" si="1">I2*3.04%</f>
        <v>608</v>
      </c>
      <c r="M2" s="15">
        <v>25</v>
      </c>
      <c r="N2" s="15">
        <f t="shared" ref="N2:N30" si="2">SUM(J2:M2)</f>
        <v>1207</v>
      </c>
      <c r="O2" s="16">
        <f t="shared" ref="O2:O30" si="3">(I2-N2)</f>
        <v>18793</v>
      </c>
    </row>
    <row r="3" spans="1:15" ht="31.5" customHeight="1" x14ac:dyDescent="0.2">
      <c r="A3" s="7">
        <v>2</v>
      </c>
      <c r="B3" s="17" t="s">
        <v>124</v>
      </c>
      <c r="C3" s="17" t="s">
        <v>23</v>
      </c>
      <c r="D3" s="18" t="s">
        <v>25</v>
      </c>
      <c r="E3" s="9" t="s">
        <v>189</v>
      </c>
      <c r="F3" s="12" t="s">
        <v>13</v>
      </c>
      <c r="G3" s="19" t="s">
        <v>125</v>
      </c>
      <c r="H3" s="20" t="s">
        <v>126</v>
      </c>
      <c r="I3" s="21">
        <v>35000</v>
      </c>
      <c r="J3" s="22"/>
      <c r="K3" s="15">
        <f t="shared" si="0"/>
        <v>1004.5</v>
      </c>
      <c r="L3" s="15">
        <f t="shared" si="1"/>
        <v>1064</v>
      </c>
      <c r="M3" s="9">
        <v>25</v>
      </c>
      <c r="N3" s="15">
        <f t="shared" si="2"/>
        <v>2093.5</v>
      </c>
      <c r="O3" s="16">
        <f t="shared" si="3"/>
        <v>32906.5</v>
      </c>
    </row>
    <row r="4" spans="1:15" ht="31.5" customHeight="1" x14ac:dyDescent="0.2">
      <c r="A4" s="23">
        <v>3</v>
      </c>
      <c r="B4" s="17" t="s">
        <v>127</v>
      </c>
      <c r="C4" s="17" t="s">
        <v>27</v>
      </c>
      <c r="D4" s="9" t="s">
        <v>191</v>
      </c>
      <c r="E4" s="9" t="s">
        <v>189</v>
      </c>
      <c r="F4" s="10" t="s">
        <v>13</v>
      </c>
      <c r="G4" s="24" t="s">
        <v>128</v>
      </c>
      <c r="H4" s="19" t="s">
        <v>129</v>
      </c>
      <c r="I4" s="13">
        <v>20000</v>
      </c>
      <c r="J4" s="25"/>
      <c r="K4" s="15">
        <f t="shared" si="0"/>
        <v>574</v>
      </c>
      <c r="L4" s="15">
        <f t="shared" si="1"/>
        <v>608</v>
      </c>
      <c r="M4" s="9">
        <v>25</v>
      </c>
      <c r="N4" s="15">
        <f t="shared" si="2"/>
        <v>1207</v>
      </c>
      <c r="O4" s="16">
        <f t="shared" si="3"/>
        <v>18793</v>
      </c>
    </row>
    <row r="5" spans="1:15" ht="31.5" customHeight="1" x14ac:dyDescent="0.2">
      <c r="A5" s="23">
        <v>4</v>
      </c>
      <c r="B5" s="17" t="s">
        <v>130</v>
      </c>
      <c r="C5" s="17" t="s">
        <v>47</v>
      </c>
      <c r="D5" s="11" t="s">
        <v>131</v>
      </c>
      <c r="E5" s="9" t="s">
        <v>189</v>
      </c>
      <c r="F5" s="10" t="s">
        <v>13</v>
      </c>
      <c r="G5" s="12" t="s">
        <v>132</v>
      </c>
      <c r="H5" s="10" t="s">
        <v>133</v>
      </c>
      <c r="I5" s="13">
        <v>30000</v>
      </c>
      <c r="J5" s="25"/>
      <c r="K5" s="25">
        <f t="shared" si="0"/>
        <v>861</v>
      </c>
      <c r="L5" s="15">
        <f t="shared" si="1"/>
        <v>912</v>
      </c>
      <c r="M5" s="15">
        <v>25</v>
      </c>
      <c r="N5" s="15">
        <f t="shared" si="2"/>
        <v>1798</v>
      </c>
      <c r="O5" s="16">
        <f t="shared" si="3"/>
        <v>28202</v>
      </c>
    </row>
    <row r="6" spans="1:15" ht="31.5" customHeight="1" x14ac:dyDescent="0.2">
      <c r="A6" s="23">
        <v>5</v>
      </c>
      <c r="B6" s="17" t="s">
        <v>134</v>
      </c>
      <c r="C6" s="17" t="s">
        <v>47</v>
      </c>
      <c r="D6" s="26" t="s">
        <v>50</v>
      </c>
      <c r="E6" s="9" t="s">
        <v>189</v>
      </c>
      <c r="F6" s="12" t="s">
        <v>17</v>
      </c>
      <c r="G6" s="19" t="s">
        <v>122</v>
      </c>
      <c r="H6" s="19" t="s">
        <v>135</v>
      </c>
      <c r="I6" s="13">
        <v>20000</v>
      </c>
      <c r="J6" s="27">
        <v>0</v>
      </c>
      <c r="K6" s="25">
        <f t="shared" si="0"/>
        <v>574</v>
      </c>
      <c r="L6" s="15">
        <f t="shared" si="1"/>
        <v>608</v>
      </c>
      <c r="M6" s="15">
        <v>25</v>
      </c>
      <c r="N6" s="15">
        <f t="shared" si="2"/>
        <v>1207</v>
      </c>
      <c r="O6" s="16">
        <f t="shared" si="3"/>
        <v>18793</v>
      </c>
    </row>
    <row r="7" spans="1:15" ht="31.5" customHeight="1" x14ac:dyDescent="0.2">
      <c r="A7" s="23">
        <v>6</v>
      </c>
      <c r="B7" s="17" t="s">
        <v>136</v>
      </c>
      <c r="C7" s="17" t="s">
        <v>58</v>
      </c>
      <c r="D7" s="11" t="s">
        <v>137</v>
      </c>
      <c r="E7" s="9" t="s">
        <v>189</v>
      </c>
      <c r="F7" s="10" t="s">
        <v>17</v>
      </c>
      <c r="G7" s="24" t="s">
        <v>122</v>
      </c>
      <c r="H7" s="19" t="s">
        <v>123</v>
      </c>
      <c r="I7" s="13">
        <v>25000</v>
      </c>
      <c r="J7" s="25"/>
      <c r="K7" s="15">
        <f t="shared" si="0"/>
        <v>717.5</v>
      </c>
      <c r="L7" s="15">
        <f t="shared" si="1"/>
        <v>760</v>
      </c>
      <c r="M7" s="15">
        <v>25</v>
      </c>
      <c r="N7" s="15">
        <f t="shared" si="2"/>
        <v>1502.5</v>
      </c>
      <c r="O7" s="16">
        <f t="shared" si="3"/>
        <v>23497.5</v>
      </c>
    </row>
    <row r="8" spans="1:15" ht="31.5" customHeight="1" x14ac:dyDescent="0.2">
      <c r="A8" s="7">
        <v>7</v>
      </c>
      <c r="B8" s="17" t="s">
        <v>138</v>
      </c>
      <c r="C8" s="17" t="s">
        <v>71</v>
      </c>
      <c r="D8" s="11" t="s">
        <v>76</v>
      </c>
      <c r="E8" s="9" t="s">
        <v>189</v>
      </c>
      <c r="F8" s="10" t="s">
        <v>13</v>
      </c>
      <c r="G8" s="19" t="s">
        <v>122</v>
      </c>
      <c r="H8" s="19" t="s">
        <v>123</v>
      </c>
      <c r="I8" s="21">
        <v>15000</v>
      </c>
      <c r="J8" s="22"/>
      <c r="K8" s="15">
        <f t="shared" si="0"/>
        <v>430.5</v>
      </c>
      <c r="L8" s="15">
        <f t="shared" si="1"/>
        <v>456</v>
      </c>
      <c r="M8" s="9">
        <v>25</v>
      </c>
      <c r="N8" s="9">
        <f t="shared" si="2"/>
        <v>911.5</v>
      </c>
      <c r="O8" s="28">
        <f t="shared" si="3"/>
        <v>14088.5</v>
      </c>
    </row>
    <row r="9" spans="1:15" ht="31.5" customHeight="1" x14ac:dyDescent="0.2">
      <c r="A9" s="7">
        <v>8</v>
      </c>
      <c r="B9" s="17" t="s">
        <v>139</v>
      </c>
      <c r="C9" s="17" t="s">
        <v>71</v>
      </c>
      <c r="D9" s="17" t="s">
        <v>140</v>
      </c>
      <c r="E9" s="9" t="s">
        <v>189</v>
      </c>
      <c r="F9" s="12" t="s">
        <v>17</v>
      </c>
      <c r="G9" s="29" t="s">
        <v>122</v>
      </c>
      <c r="H9" s="30" t="s">
        <v>123</v>
      </c>
      <c r="I9" s="21">
        <v>10000</v>
      </c>
      <c r="J9" s="27"/>
      <c r="K9" s="15">
        <f t="shared" si="0"/>
        <v>287</v>
      </c>
      <c r="L9" s="15">
        <f t="shared" si="1"/>
        <v>304</v>
      </c>
      <c r="M9" s="9">
        <v>25</v>
      </c>
      <c r="N9" s="9">
        <f t="shared" si="2"/>
        <v>616</v>
      </c>
      <c r="O9" s="28">
        <f t="shared" si="3"/>
        <v>9384</v>
      </c>
    </row>
    <row r="10" spans="1:15" ht="31.5" customHeight="1" x14ac:dyDescent="0.2">
      <c r="A10" s="23">
        <v>9</v>
      </c>
      <c r="B10" s="17" t="s">
        <v>141</v>
      </c>
      <c r="C10" s="17" t="s">
        <v>52</v>
      </c>
      <c r="D10" s="17" t="s">
        <v>192</v>
      </c>
      <c r="E10" s="9" t="s">
        <v>189</v>
      </c>
      <c r="F10" s="10" t="s">
        <v>13</v>
      </c>
      <c r="G10" s="12" t="s">
        <v>142</v>
      </c>
      <c r="H10" s="12" t="s">
        <v>143</v>
      </c>
      <c r="I10" s="27">
        <v>50000</v>
      </c>
      <c r="J10" s="27">
        <v>1854</v>
      </c>
      <c r="K10" s="15">
        <f t="shared" si="0"/>
        <v>1435</v>
      </c>
      <c r="L10" s="15">
        <f t="shared" si="1"/>
        <v>1520</v>
      </c>
      <c r="M10" s="15">
        <v>25</v>
      </c>
      <c r="N10" s="15">
        <f t="shared" si="2"/>
        <v>4834</v>
      </c>
      <c r="O10" s="16">
        <f t="shared" si="3"/>
        <v>45166</v>
      </c>
    </row>
    <row r="11" spans="1:15" ht="31.5" customHeight="1" x14ac:dyDescent="0.2">
      <c r="A11" s="31">
        <v>10</v>
      </c>
      <c r="B11" s="17" t="s">
        <v>144</v>
      </c>
      <c r="C11" s="17" t="s">
        <v>177</v>
      </c>
      <c r="D11" s="17" t="s">
        <v>194</v>
      </c>
      <c r="E11" s="9" t="s">
        <v>189</v>
      </c>
      <c r="F11" s="10" t="s">
        <v>13</v>
      </c>
      <c r="G11" s="12" t="s">
        <v>145</v>
      </c>
      <c r="H11" s="10" t="s">
        <v>146</v>
      </c>
      <c r="I11" s="9">
        <v>25000</v>
      </c>
      <c r="J11" s="27">
        <v>0</v>
      </c>
      <c r="K11" s="25">
        <f t="shared" si="0"/>
        <v>717.5</v>
      </c>
      <c r="L11" s="25">
        <f t="shared" si="1"/>
        <v>760</v>
      </c>
      <c r="M11" s="25">
        <v>25</v>
      </c>
      <c r="N11" s="25">
        <f t="shared" si="2"/>
        <v>1502.5</v>
      </c>
      <c r="O11" s="32">
        <f t="shared" si="3"/>
        <v>23497.5</v>
      </c>
    </row>
    <row r="12" spans="1:15" ht="31.5" customHeight="1" x14ac:dyDescent="0.2">
      <c r="A12" s="31">
        <v>11</v>
      </c>
      <c r="B12" s="17" t="s">
        <v>147</v>
      </c>
      <c r="C12" s="17" t="s">
        <v>177</v>
      </c>
      <c r="D12" s="17" t="s">
        <v>193</v>
      </c>
      <c r="E12" s="9" t="s">
        <v>189</v>
      </c>
      <c r="F12" s="10" t="s">
        <v>13</v>
      </c>
      <c r="G12" s="19" t="s">
        <v>122</v>
      </c>
      <c r="H12" s="19" t="s">
        <v>123</v>
      </c>
      <c r="I12" s="13">
        <v>13000</v>
      </c>
      <c r="J12" s="27">
        <v>0</v>
      </c>
      <c r="K12" s="25">
        <f t="shared" si="0"/>
        <v>373.1</v>
      </c>
      <c r="L12" s="25">
        <f t="shared" si="1"/>
        <v>395.2</v>
      </c>
      <c r="M12" s="25">
        <v>25</v>
      </c>
      <c r="N12" s="25">
        <f t="shared" si="2"/>
        <v>793.3</v>
      </c>
      <c r="O12" s="32">
        <f t="shared" si="3"/>
        <v>12206.7</v>
      </c>
    </row>
    <row r="13" spans="1:15" ht="31.5" customHeight="1" x14ac:dyDescent="0.2">
      <c r="A13" s="31">
        <v>12</v>
      </c>
      <c r="B13" s="17" t="s">
        <v>148</v>
      </c>
      <c r="C13" s="17" t="s">
        <v>177</v>
      </c>
      <c r="D13" s="17" t="s">
        <v>193</v>
      </c>
      <c r="E13" s="9" t="s">
        <v>189</v>
      </c>
      <c r="F13" s="10" t="s">
        <v>13</v>
      </c>
      <c r="G13" s="19" t="s">
        <v>122</v>
      </c>
      <c r="H13" s="19" t="s">
        <v>123</v>
      </c>
      <c r="I13" s="13">
        <v>15000</v>
      </c>
      <c r="J13" s="27"/>
      <c r="K13" s="25">
        <f t="shared" si="0"/>
        <v>430.5</v>
      </c>
      <c r="L13" s="25">
        <f t="shared" si="1"/>
        <v>456</v>
      </c>
      <c r="M13" s="25">
        <v>25</v>
      </c>
      <c r="N13" s="25">
        <f t="shared" si="2"/>
        <v>911.5</v>
      </c>
      <c r="O13" s="32">
        <f t="shared" si="3"/>
        <v>14088.5</v>
      </c>
    </row>
    <row r="14" spans="1:15" ht="31.5" customHeight="1" x14ac:dyDescent="0.2">
      <c r="A14" s="31">
        <v>13</v>
      </c>
      <c r="B14" s="8" t="s">
        <v>149</v>
      </c>
      <c r="C14" s="17" t="s">
        <v>177</v>
      </c>
      <c r="D14" s="17" t="s">
        <v>195</v>
      </c>
      <c r="E14" s="9" t="s">
        <v>189</v>
      </c>
      <c r="F14" s="10" t="s">
        <v>13</v>
      </c>
      <c r="G14" s="19" t="s">
        <v>122</v>
      </c>
      <c r="H14" s="19" t="s">
        <v>123</v>
      </c>
      <c r="I14" s="13">
        <v>17600</v>
      </c>
      <c r="J14" s="27"/>
      <c r="K14" s="25">
        <f t="shared" si="0"/>
        <v>505.12</v>
      </c>
      <c r="L14" s="25">
        <f t="shared" si="1"/>
        <v>535.04</v>
      </c>
      <c r="M14" s="25">
        <v>25</v>
      </c>
      <c r="N14" s="25">
        <f t="shared" si="2"/>
        <v>1065.1599999999999</v>
      </c>
      <c r="O14" s="32">
        <f t="shared" si="3"/>
        <v>16534.84</v>
      </c>
    </row>
    <row r="15" spans="1:15" ht="31.5" customHeight="1" x14ac:dyDescent="0.2">
      <c r="A15" s="31">
        <v>14</v>
      </c>
      <c r="B15" s="17" t="s">
        <v>150</v>
      </c>
      <c r="C15" s="17" t="s">
        <v>177</v>
      </c>
      <c r="D15" s="17" t="s">
        <v>196</v>
      </c>
      <c r="E15" s="9" t="s">
        <v>189</v>
      </c>
      <c r="F15" s="12" t="s">
        <v>17</v>
      </c>
      <c r="G15" s="12" t="s">
        <v>151</v>
      </c>
      <c r="H15" s="10" t="s">
        <v>152</v>
      </c>
      <c r="I15" s="9">
        <v>10000</v>
      </c>
      <c r="J15" s="27"/>
      <c r="K15" s="25">
        <f t="shared" si="0"/>
        <v>287</v>
      </c>
      <c r="L15" s="25">
        <f t="shared" si="1"/>
        <v>304</v>
      </c>
      <c r="M15" s="25">
        <v>25</v>
      </c>
      <c r="N15" s="25">
        <f t="shared" si="2"/>
        <v>616</v>
      </c>
      <c r="O15" s="32">
        <f t="shared" si="3"/>
        <v>9384</v>
      </c>
    </row>
    <row r="16" spans="1:15" ht="31.5" customHeight="1" x14ac:dyDescent="0.2">
      <c r="A16" s="31">
        <v>15</v>
      </c>
      <c r="B16" s="17" t="s">
        <v>153</v>
      </c>
      <c r="C16" s="17" t="s">
        <v>177</v>
      </c>
      <c r="D16" s="17" t="s">
        <v>196</v>
      </c>
      <c r="E16" s="9" t="s">
        <v>189</v>
      </c>
      <c r="F16" s="12" t="s">
        <v>17</v>
      </c>
      <c r="G16" s="12" t="s">
        <v>151</v>
      </c>
      <c r="H16" s="10" t="s">
        <v>152</v>
      </c>
      <c r="I16" s="9">
        <v>10000</v>
      </c>
      <c r="J16" s="21"/>
      <c r="K16" s="25">
        <f t="shared" si="0"/>
        <v>287</v>
      </c>
      <c r="L16" s="25">
        <f t="shared" si="1"/>
        <v>304</v>
      </c>
      <c r="M16" s="25">
        <v>25</v>
      </c>
      <c r="N16" s="25">
        <f t="shared" si="2"/>
        <v>616</v>
      </c>
      <c r="O16" s="32">
        <f t="shared" si="3"/>
        <v>9384</v>
      </c>
    </row>
    <row r="17" spans="1:15" ht="31.5" customHeight="1" x14ac:dyDescent="0.2">
      <c r="A17" s="31">
        <v>16</v>
      </c>
      <c r="B17" s="17" t="s">
        <v>154</v>
      </c>
      <c r="C17" s="17" t="s">
        <v>177</v>
      </c>
      <c r="D17" s="17" t="s">
        <v>196</v>
      </c>
      <c r="E17" s="9" t="s">
        <v>189</v>
      </c>
      <c r="F17" s="12" t="s">
        <v>17</v>
      </c>
      <c r="G17" s="12" t="s">
        <v>155</v>
      </c>
      <c r="H17" s="10" t="s">
        <v>156</v>
      </c>
      <c r="I17" s="13">
        <v>10000</v>
      </c>
      <c r="J17" s="33"/>
      <c r="K17" s="25">
        <f t="shared" si="0"/>
        <v>287</v>
      </c>
      <c r="L17" s="25">
        <f t="shared" si="1"/>
        <v>304</v>
      </c>
      <c r="M17" s="25">
        <v>25</v>
      </c>
      <c r="N17" s="25">
        <f t="shared" si="2"/>
        <v>616</v>
      </c>
      <c r="O17" s="32">
        <f t="shared" si="3"/>
        <v>9384</v>
      </c>
    </row>
    <row r="18" spans="1:15" ht="31.5" customHeight="1" x14ac:dyDescent="0.2">
      <c r="A18" s="7">
        <v>17</v>
      </c>
      <c r="B18" s="17" t="s">
        <v>157</v>
      </c>
      <c r="C18" s="17" t="s">
        <v>178</v>
      </c>
      <c r="D18" s="17" t="s">
        <v>197</v>
      </c>
      <c r="E18" s="9" t="s">
        <v>189</v>
      </c>
      <c r="F18" s="12" t="s">
        <v>13</v>
      </c>
      <c r="G18" s="19" t="s">
        <v>122</v>
      </c>
      <c r="H18" s="19" t="s">
        <v>123</v>
      </c>
      <c r="I18" s="21">
        <v>20000</v>
      </c>
      <c r="J18" s="34"/>
      <c r="K18" s="15">
        <f t="shared" si="0"/>
        <v>574</v>
      </c>
      <c r="L18" s="15">
        <f t="shared" si="1"/>
        <v>608</v>
      </c>
      <c r="M18" s="15">
        <v>25</v>
      </c>
      <c r="N18" s="15">
        <f t="shared" si="2"/>
        <v>1207</v>
      </c>
      <c r="O18" s="16">
        <f t="shared" si="3"/>
        <v>18793</v>
      </c>
    </row>
    <row r="19" spans="1:15" ht="31.5" customHeight="1" x14ac:dyDescent="0.2">
      <c r="A19" s="7">
        <v>18</v>
      </c>
      <c r="B19" s="17" t="s">
        <v>158</v>
      </c>
      <c r="C19" s="17" t="s">
        <v>178</v>
      </c>
      <c r="D19" s="17" t="s">
        <v>198</v>
      </c>
      <c r="E19" s="9" t="s">
        <v>189</v>
      </c>
      <c r="F19" s="12" t="s">
        <v>17</v>
      </c>
      <c r="G19" s="24" t="s">
        <v>159</v>
      </c>
      <c r="H19" s="10" t="s">
        <v>133</v>
      </c>
      <c r="I19" s="27">
        <v>19500</v>
      </c>
      <c r="J19" s="34"/>
      <c r="K19" s="15">
        <f t="shared" si="0"/>
        <v>559.65</v>
      </c>
      <c r="L19" s="15">
        <f t="shared" si="1"/>
        <v>592.79999999999995</v>
      </c>
      <c r="M19" s="15">
        <v>25</v>
      </c>
      <c r="N19" s="15">
        <f t="shared" si="2"/>
        <v>1177.4499999999998</v>
      </c>
      <c r="O19" s="16">
        <f t="shared" si="3"/>
        <v>18322.55</v>
      </c>
    </row>
    <row r="20" spans="1:15" ht="31.5" customHeight="1" x14ac:dyDescent="0.2">
      <c r="A20" s="23">
        <v>19</v>
      </c>
      <c r="B20" s="17" t="s">
        <v>160</v>
      </c>
      <c r="C20" s="17" t="s">
        <v>179</v>
      </c>
      <c r="D20" s="17" t="s">
        <v>199</v>
      </c>
      <c r="E20" s="9" t="s">
        <v>189</v>
      </c>
      <c r="F20" s="12" t="s">
        <v>13</v>
      </c>
      <c r="G20" s="10" t="s">
        <v>161</v>
      </c>
      <c r="H20" s="10" t="s">
        <v>162</v>
      </c>
      <c r="I20" s="10">
        <v>14000</v>
      </c>
      <c r="J20" s="35"/>
      <c r="K20" s="15">
        <f t="shared" si="0"/>
        <v>401.8</v>
      </c>
      <c r="L20" s="15">
        <f t="shared" si="1"/>
        <v>425.6</v>
      </c>
      <c r="M20" s="15">
        <v>25</v>
      </c>
      <c r="N20" s="15">
        <f t="shared" si="2"/>
        <v>852.40000000000009</v>
      </c>
      <c r="O20" s="16">
        <f t="shared" si="3"/>
        <v>13147.6</v>
      </c>
    </row>
    <row r="21" spans="1:15" ht="31.5" customHeight="1" x14ac:dyDescent="0.2">
      <c r="A21" s="23">
        <v>20</v>
      </c>
      <c r="B21" s="8" t="s">
        <v>163</v>
      </c>
      <c r="C21" s="17" t="s">
        <v>179</v>
      </c>
      <c r="D21" s="17" t="s">
        <v>200</v>
      </c>
      <c r="E21" s="9" t="s">
        <v>189</v>
      </c>
      <c r="F21" s="12" t="s">
        <v>13</v>
      </c>
      <c r="G21" s="19" t="s">
        <v>122</v>
      </c>
      <c r="H21" s="19" t="s">
        <v>123</v>
      </c>
      <c r="I21" s="10">
        <v>10000</v>
      </c>
      <c r="J21" s="25"/>
      <c r="K21" s="15">
        <f t="shared" si="0"/>
        <v>287</v>
      </c>
      <c r="L21" s="15">
        <f t="shared" si="1"/>
        <v>304</v>
      </c>
      <c r="M21" s="15">
        <v>25</v>
      </c>
      <c r="N21" s="15">
        <f t="shared" si="2"/>
        <v>616</v>
      </c>
      <c r="O21" s="16">
        <f t="shared" si="3"/>
        <v>9384</v>
      </c>
    </row>
    <row r="22" spans="1:15" ht="31.5" customHeight="1" x14ac:dyDescent="0.2">
      <c r="A22" s="7">
        <v>21</v>
      </c>
      <c r="B22" s="17" t="s">
        <v>164</v>
      </c>
      <c r="C22" s="17" t="s">
        <v>179</v>
      </c>
      <c r="D22" s="17" t="s">
        <v>200</v>
      </c>
      <c r="E22" s="9" t="s">
        <v>189</v>
      </c>
      <c r="F22" s="12" t="s">
        <v>13</v>
      </c>
      <c r="G22" s="10" t="s">
        <v>161</v>
      </c>
      <c r="H22" s="10" t="s">
        <v>162</v>
      </c>
      <c r="I22" s="10">
        <v>10000</v>
      </c>
      <c r="J22" s="36"/>
      <c r="K22" s="15">
        <f t="shared" si="0"/>
        <v>287</v>
      </c>
      <c r="L22" s="15">
        <f t="shared" si="1"/>
        <v>304</v>
      </c>
      <c r="M22" s="15">
        <v>25</v>
      </c>
      <c r="N22" s="15">
        <f t="shared" si="2"/>
        <v>616</v>
      </c>
      <c r="O22" s="16">
        <f t="shared" si="3"/>
        <v>9384</v>
      </c>
    </row>
    <row r="23" spans="1:15" ht="31.5" customHeight="1" x14ac:dyDescent="0.2">
      <c r="A23" s="7">
        <v>22</v>
      </c>
      <c r="B23" s="17" t="s">
        <v>165</v>
      </c>
      <c r="C23" s="17" t="s">
        <v>179</v>
      </c>
      <c r="D23" s="17" t="s">
        <v>200</v>
      </c>
      <c r="E23" s="9" t="s">
        <v>189</v>
      </c>
      <c r="F23" s="12" t="s">
        <v>13</v>
      </c>
      <c r="G23" s="10" t="s">
        <v>161</v>
      </c>
      <c r="H23" s="10" t="s">
        <v>162</v>
      </c>
      <c r="I23" s="10">
        <v>10000</v>
      </c>
      <c r="J23" s="36"/>
      <c r="K23" s="15">
        <f t="shared" si="0"/>
        <v>287</v>
      </c>
      <c r="L23" s="15">
        <f t="shared" si="1"/>
        <v>304</v>
      </c>
      <c r="M23" s="15">
        <v>25</v>
      </c>
      <c r="N23" s="15">
        <f t="shared" si="2"/>
        <v>616</v>
      </c>
      <c r="O23" s="16">
        <f t="shared" si="3"/>
        <v>9384</v>
      </c>
    </row>
    <row r="24" spans="1:15" ht="31.5" customHeight="1" x14ac:dyDescent="0.2">
      <c r="A24" s="7">
        <v>23</v>
      </c>
      <c r="B24" s="17" t="s">
        <v>166</v>
      </c>
      <c r="C24" s="17" t="s">
        <v>179</v>
      </c>
      <c r="D24" s="17" t="s">
        <v>200</v>
      </c>
      <c r="E24" s="9" t="s">
        <v>189</v>
      </c>
      <c r="F24" s="12" t="s">
        <v>17</v>
      </c>
      <c r="G24" s="19" t="s">
        <v>122</v>
      </c>
      <c r="H24" s="19" t="s">
        <v>123</v>
      </c>
      <c r="I24" s="21">
        <v>10000</v>
      </c>
      <c r="J24" s="36"/>
      <c r="K24" s="15">
        <f t="shared" si="0"/>
        <v>287</v>
      </c>
      <c r="L24" s="15">
        <f t="shared" si="1"/>
        <v>304</v>
      </c>
      <c r="M24" s="15">
        <v>25</v>
      </c>
      <c r="N24" s="15">
        <f t="shared" si="2"/>
        <v>616</v>
      </c>
      <c r="O24" s="16">
        <f t="shared" si="3"/>
        <v>9384</v>
      </c>
    </row>
    <row r="25" spans="1:15" ht="31.5" customHeight="1" x14ac:dyDescent="0.2">
      <c r="A25" s="7">
        <v>24</v>
      </c>
      <c r="B25" s="17" t="s">
        <v>167</v>
      </c>
      <c r="C25" s="17" t="s">
        <v>179</v>
      </c>
      <c r="D25" s="17" t="s">
        <v>201</v>
      </c>
      <c r="E25" s="9" t="s">
        <v>189</v>
      </c>
      <c r="F25" s="12" t="s">
        <v>13</v>
      </c>
      <c r="G25" s="19" t="s">
        <v>168</v>
      </c>
      <c r="H25" s="19" t="s">
        <v>169</v>
      </c>
      <c r="I25" s="33">
        <v>10000</v>
      </c>
      <c r="J25" s="36"/>
      <c r="K25" s="37">
        <f t="shared" si="0"/>
        <v>287</v>
      </c>
      <c r="L25" s="37">
        <f t="shared" si="1"/>
        <v>304</v>
      </c>
      <c r="M25" s="15">
        <v>25</v>
      </c>
      <c r="N25" s="15">
        <f t="shared" si="2"/>
        <v>616</v>
      </c>
      <c r="O25" s="16">
        <f t="shared" si="3"/>
        <v>9384</v>
      </c>
    </row>
    <row r="26" spans="1:15" ht="31.5" customHeight="1" x14ac:dyDescent="0.2">
      <c r="A26" s="23">
        <v>25</v>
      </c>
      <c r="B26" s="17" t="s">
        <v>170</v>
      </c>
      <c r="C26" s="17" t="s">
        <v>180</v>
      </c>
      <c r="D26" s="17" t="s">
        <v>202</v>
      </c>
      <c r="E26" s="9" t="s">
        <v>189</v>
      </c>
      <c r="F26" s="12" t="s">
        <v>17</v>
      </c>
      <c r="G26" s="24" t="s">
        <v>159</v>
      </c>
      <c r="H26" s="24" t="s">
        <v>133</v>
      </c>
      <c r="I26" s="27">
        <v>25000</v>
      </c>
      <c r="J26" s="34"/>
      <c r="K26" s="15">
        <f t="shared" si="0"/>
        <v>717.5</v>
      </c>
      <c r="L26" s="15">
        <f t="shared" si="1"/>
        <v>760</v>
      </c>
      <c r="M26" s="15">
        <v>25</v>
      </c>
      <c r="N26" s="15">
        <f t="shared" si="2"/>
        <v>1502.5</v>
      </c>
      <c r="O26" s="16">
        <f t="shared" si="3"/>
        <v>23497.5</v>
      </c>
    </row>
    <row r="27" spans="1:15" ht="31.5" customHeight="1" x14ac:dyDescent="0.2">
      <c r="A27" s="31">
        <v>26</v>
      </c>
      <c r="B27" s="17" t="s">
        <v>171</v>
      </c>
      <c r="C27" s="17" t="s">
        <v>181</v>
      </c>
      <c r="D27" s="39" t="s">
        <v>203</v>
      </c>
      <c r="E27" s="9" t="s">
        <v>189</v>
      </c>
      <c r="F27" s="38" t="s">
        <v>17</v>
      </c>
      <c r="G27" s="24" t="s">
        <v>172</v>
      </c>
      <c r="H27" s="19" t="s">
        <v>173</v>
      </c>
      <c r="I27" s="10">
        <v>30000</v>
      </c>
      <c r="J27" s="27"/>
      <c r="K27" s="15">
        <f t="shared" si="0"/>
        <v>861</v>
      </c>
      <c r="L27" s="15">
        <f t="shared" si="1"/>
        <v>912</v>
      </c>
      <c r="M27" s="15">
        <v>25</v>
      </c>
      <c r="N27" s="15">
        <f t="shared" si="2"/>
        <v>1798</v>
      </c>
      <c r="O27" s="16">
        <f t="shared" si="3"/>
        <v>28202</v>
      </c>
    </row>
    <row r="28" spans="1:15" ht="31.5" customHeight="1" x14ac:dyDescent="0.2">
      <c r="A28" s="31">
        <v>27</v>
      </c>
      <c r="B28" s="40" t="s">
        <v>174</v>
      </c>
      <c r="C28" s="17" t="s">
        <v>181</v>
      </c>
      <c r="D28" s="39" t="s">
        <v>204</v>
      </c>
      <c r="E28" s="9" t="s">
        <v>189</v>
      </c>
      <c r="F28" s="38" t="s">
        <v>17</v>
      </c>
      <c r="G28" s="24" t="s">
        <v>172</v>
      </c>
      <c r="H28" s="19" t="s">
        <v>173</v>
      </c>
      <c r="I28" s="38">
        <v>15000</v>
      </c>
      <c r="J28" s="27"/>
      <c r="K28" s="15">
        <f t="shared" si="0"/>
        <v>430.5</v>
      </c>
      <c r="L28" s="15">
        <f t="shared" si="1"/>
        <v>456</v>
      </c>
      <c r="M28" s="15">
        <v>25</v>
      </c>
      <c r="N28" s="15">
        <f t="shared" si="2"/>
        <v>911.5</v>
      </c>
      <c r="O28" s="16">
        <f t="shared" si="3"/>
        <v>14088.5</v>
      </c>
    </row>
    <row r="29" spans="1:15" ht="31.5" customHeight="1" x14ac:dyDescent="0.2">
      <c r="A29" s="31">
        <v>28</v>
      </c>
      <c r="B29" s="17" t="s">
        <v>175</v>
      </c>
      <c r="C29" s="17" t="s">
        <v>181</v>
      </c>
      <c r="D29" s="17" t="s">
        <v>204</v>
      </c>
      <c r="E29" s="9" t="s">
        <v>189</v>
      </c>
      <c r="F29" s="10" t="s">
        <v>17</v>
      </c>
      <c r="G29" s="10" t="s">
        <v>161</v>
      </c>
      <c r="H29" s="10" t="s">
        <v>162</v>
      </c>
      <c r="I29" s="10">
        <v>12000</v>
      </c>
      <c r="J29" s="27">
        <v>0</v>
      </c>
      <c r="K29" s="15">
        <f t="shared" si="0"/>
        <v>344.4</v>
      </c>
      <c r="L29" s="15">
        <f t="shared" si="1"/>
        <v>364.8</v>
      </c>
      <c r="M29" s="15">
        <v>25</v>
      </c>
      <c r="N29" s="15">
        <f t="shared" si="2"/>
        <v>734.2</v>
      </c>
      <c r="O29" s="16">
        <f t="shared" si="3"/>
        <v>11265.8</v>
      </c>
    </row>
    <row r="30" spans="1:15" ht="31.5" customHeight="1" x14ac:dyDescent="0.2">
      <c r="A30" s="31">
        <v>29</v>
      </c>
      <c r="B30" s="17" t="s">
        <v>176</v>
      </c>
      <c r="C30" s="17" t="s">
        <v>212</v>
      </c>
      <c r="D30" s="17" t="s">
        <v>205</v>
      </c>
      <c r="E30" s="9" t="s">
        <v>189</v>
      </c>
      <c r="F30" s="12" t="s">
        <v>17</v>
      </c>
      <c r="G30" s="12" t="s">
        <v>145</v>
      </c>
      <c r="H30" s="10" t="s">
        <v>146</v>
      </c>
      <c r="I30" s="27">
        <v>80000</v>
      </c>
      <c r="J30" s="27">
        <v>7400.94</v>
      </c>
      <c r="K30" s="25">
        <f t="shared" si="0"/>
        <v>2296</v>
      </c>
      <c r="L30" s="25">
        <f t="shared" si="1"/>
        <v>2432</v>
      </c>
      <c r="M30" s="25">
        <v>25</v>
      </c>
      <c r="N30" s="25">
        <f t="shared" si="2"/>
        <v>12153.939999999999</v>
      </c>
      <c r="O30" s="32">
        <f t="shared" si="3"/>
        <v>67846.06</v>
      </c>
    </row>
    <row r="31" spans="1:15" ht="30.75" customHeight="1" x14ac:dyDescent="0.2">
      <c r="A31" s="4" t="s">
        <v>183</v>
      </c>
      <c r="B31" s="4"/>
      <c r="C31" s="4"/>
      <c r="D31" s="4"/>
      <c r="E31" s="4"/>
      <c r="F31" s="4"/>
      <c r="G31" s="4"/>
      <c r="H31" s="5"/>
      <c r="I31" s="6">
        <f t="shared" ref="I31:O31" si="4">SUM(I3:I30)</f>
        <v>571100</v>
      </c>
      <c r="J31" s="6">
        <f t="shared" si="4"/>
        <v>9254.9399999999987</v>
      </c>
      <c r="K31" s="6">
        <f t="shared" si="4"/>
        <v>16390.57</v>
      </c>
      <c r="L31" s="6">
        <f t="shared" si="4"/>
        <v>17361.439999999999</v>
      </c>
      <c r="M31" s="6">
        <f t="shared" si="4"/>
        <v>700</v>
      </c>
      <c r="N31" s="6">
        <f t="shared" si="4"/>
        <v>43706.95</v>
      </c>
      <c r="O31" s="6">
        <f t="shared" si="4"/>
        <v>527393.05000000005</v>
      </c>
    </row>
    <row r="32" spans="1:15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</sheetData>
  <pageMargins left="0.50130208333333337" right="0.57291666666666663" top="1.1458333333333333" bottom="0.75" header="0.3" footer="0.3"/>
  <pageSetup paperSize="5" scale="55" orientation="landscape" r:id="rId1"/>
  <headerFooter>
    <oddHeader>&amp;L&amp;G&amp;C&amp;"Futura PT Book,Negrita"&amp;20&amp;K002060REPORTE DE NÓMINA&amp;"Futura PT Book,Normal"
PERSONAL CONTRATADO
CORRESPONDIENTE AL MES DE NOVIEMBRE 2021&amp;R&amp;G</oddHeader>
    <oddFooter>&amp;C&amp;"Futura PT Book,Normal"&amp;K002060Página &amp;"Futura PT Book,Negrita"&amp;P&amp;"Futura PT Book,Normal" de&amp;"Futura PT Book,Negrita"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Cargo o función del empleado" xr:uid="{00000000-0002-0000-0000-000000000000}">
          <x14:formula1>
            <xm:f>'validación de datos'!$D$2:$D$73</xm:f>
          </x14:formula1>
          <xm:sqref>F32:F919</xm:sqref>
        </x14:dataValidation>
        <x14:dataValidation type="list" allowBlank="1" showInputMessage="1" showErrorMessage="1" errorTitle="Error" error="El estatuto que intenta definir no esta establecido por el MAP. Por favor, revise faltas ortográficas." xr:uid="{ABD63781-FC81-4F27-968A-FAC0E545B03A}">
          <x14:formula1>
            <xm:f>'validación de datos'!$E$2:$E$8</xm:f>
          </x14:formula1>
          <xm:sqref>E2:E30</xm:sqref>
        </x14:dataValidation>
        <x14:dataValidation type="list" allowBlank="1" showInputMessage="1" showErrorMessage="1" error="Para definir el sexo del empleado, coloque &quot;M&quot; en caso del personal ser masculino y &quot;F&quot; en caso de ser femenino." xr:uid="{6258978E-01AD-488A-BC9D-F93A43FD5CD1}">
          <x14:formula1>
            <xm:f>'validación de datos'!$A$2:$A$3</xm:f>
          </x14:formula1>
          <xm:sqref>F2:F30</xm:sqref>
        </x14:dataValidation>
        <x14:dataValidation type="list" errorStyle="warning" allowBlank="1" showInputMessage="1" showErrorMessage="1" errorTitle="Advertencia" error="El cargo que intenta ingresar no se encuentra en el manual de cargos de CORPHOTELS aprobado por el MAP. Por favor consultar el manual de cargo o revisar faltas ortográficas." xr:uid="{E277800C-4133-46B2-B314-1C0F7B0D84FD}">
          <x14:formula1>
            <xm:f>'validación de datos'!$D$2:$D$102</xm:f>
          </x14:formula1>
          <xm:sqref>D2:D30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zoomScale="85" zoomScaleNormal="85" workbookViewId="0">
      <selection activeCell="C19" sqref="C19"/>
    </sheetView>
  </sheetViews>
  <sheetFormatPr defaultColWidth="14.42578125" defaultRowHeight="13.5" x14ac:dyDescent="0.2"/>
  <cols>
    <col min="1" max="1" width="14.42578125" style="42" customWidth="1"/>
    <col min="2" max="2" width="19.7109375" style="42" customWidth="1"/>
    <col min="3" max="3" width="67.140625" style="42" bestFit="1" customWidth="1"/>
    <col min="4" max="4" width="72.85546875" style="42" bestFit="1" customWidth="1"/>
    <col min="5" max="5" width="24.140625" style="42" bestFit="1" customWidth="1"/>
    <col min="6" max="6" width="14.42578125" style="42" customWidth="1"/>
    <col min="7" max="16384" width="14.42578125" style="42"/>
  </cols>
  <sheetData>
    <row r="1" spans="1:26" x14ac:dyDescent="0.2">
      <c r="A1" s="57" t="s">
        <v>5</v>
      </c>
      <c r="B1" s="57" t="s">
        <v>0</v>
      </c>
      <c r="C1" s="57" t="s">
        <v>110</v>
      </c>
      <c r="D1" s="58" t="s">
        <v>111</v>
      </c>
      <c r="E1" s="58" t="s">
        <v>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">
      <c r="A2" s="43" t="s">
        <v>13</v>
      </c>
      <c r="B2" s="43" t="s">
        <v>10</v>
      </c>
      <c r="C2" s="44" t="s">
        <v>11</v>
      </c>
      <c r="D2" s="44" t="s">
        <v>12</v>
      </c>
      <c r="E2" s="44" t="s">
        <v>184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">
      <c r="A3" s="43" t="s">
        <v>17</v>
      </c>
      <c r="B3" s="43" t="s">
        <v>19</v>
      </c>
      <c r="C3" s="44" t="s">
        <v>20</v>
      </c>
      <c r="D3" s="45" t="s">
        <v>79</v>
      </c>
      <c r="E3" s="45" t="s">
        <v>185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">
      <c r="A4" s="46"/>
      <c r="B4" s="43" t="s">
        <v>46</v>
      </c>
      <c r="C4" s="44" t="s">
        <v>47</v>
      </c>
      <c r="D4" s="45" t="s">
        <v>88</v>
      </c>
      <c r="E4" s="45" t="s">
        <v>186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2">
      <c r="A5" s="41"/>
      <c r="B5" s="43" t="s">
        <v>22</v>
      </c>
      <c r="C5" s="44" t="s">
        <v>23</v>
      </c>
      <c r="D5" s="44" t="s">
        <v>43</v>
      </c>
      <c r="E5" s="44" t="s">
        <v>187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2">
      <c r="A6" s="41"/>
      <c r="B6" s="43" t="s">
        <v>26</v>
      </c>
      <c r="C6" s="44" t="s">
        <v>27</v>
      </c>
      <c r="D6" s="45" t="s">
        <v>63</v>
      </c>
      <c r="E6" s="45" t="s">
        <v>188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x14ac:dyDescent="0.2">
      <c r="A7" s="41"/>
      <c r="B7" s="43" t="s">
        <v>32</v>
      </c>
      <c r="C7" s="45" t="s">
        <v>33</v>
      </c>
      <c r="D7" s="45" t="s">
        <v>69</v>
      </c>
      <c r="E7" s="45" t="s">
        <v>189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2">
      <c r="A8" s="41"/>
      <c r="B8" s="43" t="s">
        <v>51</v>
      </c>
      <c r="C8" s="44" t="s">
        <v>52</v>
      </c>
      <c r="D8" s="45" t="s">
        <v>34</v>
      </c>
      <c r="E8" s="45" t="s">
        <v>190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x14ac:dyDescent="0.2">
      <c r="A9" s="41"/>
      <c r="B9" s="43" t="s">
        <v>35</v>
      </c>
      <c r="C9" s="44" t="s">
        <v>36</v>
      </c>
      <c r="D9" s="44" t="s">
        <v>29</v>
      </c>
      <c r="E9" s="46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2">
      <c r="A10" s="41"/>
      <c r="B10" s="43" t="s">
        <v>41</v>
      </c>
      <c r="C10" s="44" t="s">
        <v>42</v>
      </c>
      <c r="D10" s="44" t="s">
        <v>49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2">
      <c r="A11" s="41"/>
      <c r="B11" s="43" t="s">
        <v>38</v>
      </c>
      <c r="C11" s="44" t="s">
        <v>39</v>
      </c>
      <c r="D11" s="44" t="s">
        <v>192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2">
      <c r="A12" s="41"/>
      <c r="B12" s="43" t="s">
        <v>57</v>
      </c>
      <c r="C12" s="44" t="s">
        <v>58</v>
      </c>
      <c r="D12" s="47" t="s">
        <v>131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x14ac:dyDescent="0.2">
      <c r="A13" s="41"/>
      <c r="B13" s="43" t="s">
        <v>60</v>
      </c>
      <c r="C13" s="45" t="s">
        <v>61</v>
      </c>
      <c r="D13" s="44" t="s">
        <v>44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x14ac:dyDescent="0.2">
      <c r="A14" s="41"/>
      <c r="B14" s="43" t="s">
        <v>64</v>
      </c>
      <c r="C14" s="45" t="s">
        <v>65</v>
      </c>
      <c r="D14" s="44" t="s">
        <v>15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2">
      <c r="A15" s="41"/>
      <c r="B15" s="43" t="s">
        <v>67</v>
      </c>
      <c r="C15" s="45" t="s">
        <v>68</v>
      </c>
      <c r="D15" s="44" t="s">
        <v>14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2">
      <c r="A16" s="41"/>
      <c r="B16" s="43" t="s">
        <v>70</v>
      </c>
      <c r="C16" s="45" t="s">
        <v>71</v>
      </c>
      <c r="D16" s="44" t="s">
        <v>54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2">
      <c r="A17" s="41"/>
      <c r="B17" s="48" t="s">
        <v>78</v>
      </c>
      <c r="C17" s="45" t="s">
        <v>177</v>
      </c>
      <c r="D17" s="44" t="s">
        <v>50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2">
      <c r="A18" s="41"/>
      <c r="B18" s="59" t="s">
        <v>87</v>
      </c>
      <c r="C18" s="45" t="s">
        <v>178</v>
      </c>
      <c r="D18" s="49" t="s">
        <v>50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">
      <c r="A19" s="41"/>
      <c r="B19" s="43" t="s">
        <v>93</v>
      </c>
      <c r="C19" s="44" t="s">
        <v>179</v>
      </c>
      <c r="D19" s="45" t="s">
        <v>80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">
      <c r="A20" s="41"/>
      <c r="B20" s="43" t="s">
        <v>97</v>
      </c>
      <c r="C20" s="44" t="s">
        <v>209</v>
      </c>
      <c r="D20" s="44" t="s">
        <v>74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">
      <c r="A21" s="41"/>
      <c r="B21" s="48" t="s">
        <v>98</v>
      </c>
      <c r="C21" s="44" t="s">
        <v>180</v>
      </c>
      <c r="D21" s="47" t="s">
        <v>137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">
      <c r="A22" s="41"/>
      <c r="B22" s="43" t="s">
        <v>101</v>
      </c>
      <c r="C22" s="45" t="s">
        <v>208</v>
      </c>
      <c r="D22" s="45" t="s">
        <v>137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x14ac:dyDescent="0.2">
      <c r="A23" s="41"/>
      <c r="B23" s="43" t="s">
        <v>104</v>
      </c>
      <c r="C23" s="50" t="s">
        <v>207</v>
      </c>
      <c r="D23" s="44" t="s">
        <v>140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2">
      <c r="A24" s="41"/>
      <c r="B24" s="43" t="s">
        <v>210</v>
      </c>
      <c r="C24" s="52" t="s">
        <v>181</v>
      </c>
      <c r="D24" s="45" t="s">
        <v>83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2">
      <c r="A25" s="41"/>
      <c r="B25" s="43" t="s">
        <v>211</v>
      </c>
      <c r="C25" s="52" t="s">
        <v>182</v>
      </c>
      <c r="D25" s="45" t="s">
        <v>107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">
      <c r="A26" s="41"/>
      <c r="D26" s="45" t="s">
        <v>56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2">
      <c r="A27" s="41"/>
      <c r="D27" s="47" t="s">
        <v>121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2">
      <c r="A28" s="41"/>
      <c r="D28" s="44" t="s">
        <v>76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2">
      <c r="A29" s="41"/>
      <c r="C29"/>
      <c r="D29" s="44" t="s">
        <v>77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2">
      <c r="A30" s="41"/>
      <c r="C30"/>
      <c r="D30" s="44" t="s">
        <v>112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">
      <c r="A31" s="41"/>
      <c r="C31"/>
      <c r="D31" s="45" t="s">
        <v>86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2">
      <c r="A32" s="41"/>
      <c r="C32"/>
      <c r="D32" s="44" t="s">
        <v>96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2">
      <c r="A33" s="41"/>
      <c r="C33"/>
      <c r="D33" s="45" t="s">
        <v>108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2">
      <c r="A34" s="41"/>
      <c r="C34"/>
      <c r="D34" s="44" t="s">
        <v>16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2">
      <c r="A35" s="41"/>
      <c r="C35"/>
      <c r="D35" s="44" t="s">
        <v>195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2">
      <c r="A36" s="41"/>
      <c r="C36"/>
      <c r="D36" s="44" t="s">
        <v>48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2">
      <c r="A37" s="41"/>
      <c r="C37"/>
      <c r="D37" s="44" t="s">
        <v>53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2">
      <c r="A38" s="41"/>
      <c r="C38"/>
      <c r="D38" s="44" t="s">
        <v>24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2">
      <c r="A39" s="41"/>
      <c r="C39"/>
      <c r="D39" s="44" t="s">
        <v>28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2">
      <c r="A40" s="41"/>
      <c r="C40"/>
      <c r="D40" s="44" t="s">
        <v>59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2">
      <c r="A41" s="41"/>
      <c r="C41"/>
      <c r="D41" s="45" t="s">
        <v>62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2">
      <c r="A42" s="41"/>
      <c r="C42"/>
      <c r="D42" s="44" t="s">
        <v>66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2">
      <c r="A43" s="41"/>
      <c r="C43"/>
      <c r="D43" s="44" t="s">
        <v>198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2">
      <c r="A44" s="41"/>
      <c r="C44"/>
      <c r="D44" s="44" t="s">
        <v>196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2">
      <c r="A45" s="41"/>
      <c r="C45" s="41"/>
      <c r="D45" s="45" t="s">
        <v>100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2">
      <c r="A46" s="41"/>
      <c r="C46" s="41"/>
      <c r="D46" s="45" t="s">
        <v>106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2">
      <c r="A47" s="41"/>
      <c r="C47" s="41"/>
      <c r="D47" s="44" t="s">
        <v>202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2">
      <c r="A48" s="41"/>
      <c r="C48" s="41"/>
      <c r="D48" s="44" t="s">
        <v>200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2">
      <c r="A49" s="41"/>
      <c r="C49" s="41"/>
      <c r="D49" s="51" t="s">
        <v>204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2">
      <c r="A50" s="41"/>
      <c r="C50" s="41"/>
      <c r="D50" s="44" t="s">
        <v>193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2">
      <c r="A51" s="41"/>
      <c r="C51" s="41"/>
      <c r="D51" s="44" t="s">
        <v>91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x14ac:dyDescent="0.2">
      <c r="A52" s="41"/>
      <c r="C52" s="41"/>
      <c r="D52" s="45" t="s">
        <v>85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2">
      <c r="A53" s="41"/>
      <c r="C53" s="41"/>
      <c r="D53" s="44" t="s">
        <v>95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">
      <c r="A54" s="41"/>
      <c r="C54" s="41"/>
      <c r="D54" s="45" t="s">
        <v>109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x14ac:dyDescent="0.2">
      <c r="A55" s="41"/>
      <c r="C55" s="41"/>
      <c r="D55" s="44" t="s">
        <v>75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x14ac:dyDescent="0.2">
      <c r="A56" s="41"/>
      <c r="C56" s="41"/>
      <c r="D56" s="44" t="s">
        <v>25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">
      <c r="A57" s="41"/>
      <c r="C57" s="41"/>
      <c r="D57" s="45" t="s">
        <v>31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x14ac:dyDescent="0.2">
      <c r="A58" s="41"/>
      <c r="C58" s="41"/>
      <c r="D58" s="44" t="s">
        <v>40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x14ac:dyDescent="0.2">
      <c r="A59" s="41"/>
      <c r="C59" s="41"/>
      <c r="D59" s="44" t="s">
        <v>37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x14ac:dyDescent="0.2">
      <c r="A60" s="41"/>
      <c r="C60" s="41"/>
      <c r="D60" s="45" t="s">
        <v>89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x14ac:dyDescent="0.2">
      <c r="A61" s="41"/>
      <c r="C61" s="41"/>
      <c r="D61" s="44" t="s">
        <v>30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x14ac:dyDescent="0.2">
      <c r="A62" s="41"/>
      <c r="B62" s="53"/>
      <c r="C62" s="46"/>
      <c r="D62" s="45" t="s">
        <v>82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x14ac:dyDescent="0.2">
      <c r="A63" s="41"/>
      <c r="B63" s="53"/>
      <c r="C63" s="46"/>
      <c r="D63" s="44" t="s">
        <v>18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x14ac:dyDescent="0.2">
      <c r="A64" s="41"/>
      <c r="B64" s="53"/>
      <c r="C64" s="46"/>
      <c r="D64" s="44" t="s">
        <v>45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x14ac:dyDescent="0.2">
      <c r="A65" s="41"/>
      <c r="B65" s="53"/>
      <c r="C65" s="46"/>
      <c r="D65" s="44" t="s">
        <v>21</v>
      </c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x14ac:dyDescent="0.2">
      <c r="A66" s="41"/>
      <c r="C66" s="41"/>
      <c r="D66" s="44" t="s">
        <v>197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x14ac:dyDescent="0.2">
      <c r="A67" s="41"/>
      <c r="C67" s="41"/>
      <c r="D67" s="45" t="s">
        <v>55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x14ac:dyDescent="0.2">
      <c r="A68" s="41"/>
      <c r="C68" s="41"/>
      <c r="D68" s="44" t="s">
        <v>73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x14ac:dyDescent="0.2">
      <c r="A69" s="41"/>
      <c r="C69" s="41"/>
      <c r="D69" s="45" t="s">
        <v>81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x14ac:dyDescent="0.2">
      <c r="A70" s="41"/>
      <c r="C70" s="41"/>
      <c r="D70" s="44" t="s">
        <v>90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x14ac:dyDescent="0.2">
      <c r="A71" s="41"/>
      <c r="C71" s="41"/>
      <c r="D71" s="45" t="s">
        <v>72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x14ac:dyDescent="0.2">
      <c r="A72" s="41"/>
      <c r="C72" s="41"/>
      <c r="D72" s="44" t="s">
        <v>205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x14ac:dyDescent="0.2">
      <c r="A73" s="41"/>
      <c r="C73" s="41"/>
      <c r="D73" s="44" t="s">
        <v>194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x14ac:dyDescent="0.2">
      <c r="A74" s="41"/>
      <c r="C74" s="41"/>
      <c r="D74" s="54" t="s">
        <v>206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x14ac:dyDescent="0.2">
      <c r="A75" s="41"/>
      <c r="C75" s="41"/>
      <c r="D75" s="56" t="s">
        <v>105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x14ac:dyDescent="0.2">
      <c r="A76" s="41"/>
      <c r="C76" s="41"/>
      <c r="D76" s="54" t="s">
        <v>102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x14ac:dyDescent="0.2">
      <c r="A77" s="41"/>
      <c r="C77" s="41"/>
      <c r="D77" s="52" t="s">
        <v>199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x14ac:dyDescent="0.2">
      <c r="A78" s="41"/>
      <c r="C78" s="41"/>
      <c r="D78" s="55" t="s">
        <v>203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x14ac:dyDescent="0.2">
      <c r="A79" s="41"/>
      <c r="C79" s="41"/>
      <c r="D79" s="55" t="s">
        <v>191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x14ac:dyDescent="0.2">
      <c r="A80" s="41"/>
      <c r="C80" s="41"/>
      <c r="D80" s="54" t="s">
        <v>92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x14ac:dyDescent="0.2">
      <c r="A81" s="41"/>
      <c r="C81" s="41"/>
      <c r="D81" s="54" t="s">
        <v>84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x14ac:dyDescent="0.2">
      <c r="A82" s="41"/>
      <c r="C82" s="41"/>
      <c r="D82" s="54" t="s">
        <v>99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x14ac:dyDescent="0.2">
      <c r="A83" s="41"/>
      <c r="C83" s="41"/>
      <c r="D83" s="52" t="s">
        <v>94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x14ac:dyDescent="0.2">
      <c r="A84" s="41"/>
      <c r="C84" s="41"/>
      <c r="D84" s="54" t="s">
        <v>103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x14ac:dyDescent="0.2">
      <c r="A85" s="41"/>
      <c r="C85" s="41"/>
      <c r="D85" s="52" t="s">
        <v>201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x14ac:dyDescent="0.2">
      <c r="A86"/>
      <c r="B86"/>
      <c r="C86"/>
      <c r="D86"/>
      <c r="E86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x14ac:dyDescent="0.2">
      <c r="A87"/>
      <c r="B87"/>
      <c r="C87"/>
      <c r="D87"/>
      <c r="E87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x14ac:dyDescent="0.2">
      <c r="A88"/>
      <c r="B88"/>
      <c r="C88"/>
      <c r="D88"/>
      <c r="E88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x14ac:dyDescent="0.2">
      <c r="A89"/>
      <c r="B89"/>
      <c r="C89"/>
      <c r="D89"/>
      <c r="E89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x14ac:dyDescent="0.2">
      <c r="A90"/>
      <c r="B90"/>
      <c r="C90"/>
      <c r="D90"/>
      <c r="E90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x14ac:dyDescent="0.2">
      <c r="A91"/>
      <c r="B91"/>
      <c r="C91"/>
      <c r="D91"/>
      <c r="E9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x14ac:dyDescent="0.2">
      <c r="A92"/>
      <c r="B92"/>
      <c r="C92"/>
      <c r="D92"/>
      <c r="E92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x14ac:dyDescent="0.2">
      <c r="A93"/>
      <c r="B93"/>
      <c r="C93"/>
      <c r="D93"/>
      <c r="E93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x14ac:dyDescent="0.2">
      <c r="A94"/>
      <c r="B94"/>
      <c r="C94"/>
      <c r="D94"/>
      <c r="E94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x14ac:dyDescent="0.2">
      <c r="A95"/>
      <c r="B95"/>
      <c r="C95"/>
      <c r="D95"/>
      <c r="E95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x14ac:dyDescent="0.2">
      <c r="A96"/>
      <c r="B96"/>
      <c r="C96"/>
      <c r="D96"/>
      <c r="E96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x14ac:dyDescent="0.2">
      <c r="A97"/>
      <c r="B97"/>
      <c r="C97"/>
      <c r="D97"/>
      <c r="E97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x14ac:dyDescent="0.2">
      <c r="A98"/>
      <c r="B98"/>
      <c r="C98"/>
      <c r="D98"/>
      <c r="E98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x14ac:dyDescent="0.2">
      <c r="A99"/>
      <c r="B99"/>
      <c r="C99"/>
      <c r="D99"/>
      <c r="E99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x14ac:dyDescent="0.2">
      <c r="A100"/>
      <c r="B100"/>
      <c r="C100"/>
      <c r="D100"/>
      <c r="E100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x14ac:dyDescent="0.2">
      <c r="A101"/>
      <c r="B101"/>
      <c r="C101"/>
      <c r="D101"/>
      <c r="E10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x14ac:dyDescent="0.2">
      <c r="A102"/>
      <c r="B102"/>
      <c r="C102"/>
      <c r="D102"/>
      <c r="E102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x14ac:dyDescent="0.2">
      <c r="A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x14ac:dyDescent="0.2">
      <c r="A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x14ac:dyDescent="0.2">
      <c r="A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x14ac:dyDescent="0.2">
      <c r="A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x14ac:dyDescent="0.2">
      <c r="A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x14ac:dyDescent="0.2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</sheetData>
  <sortState xmlns:xlrd2="http://schemas.microsoft.com/office/spreadsheetml/2017/richdata2" ref="D3:D102">
    <sortCondition ref="D2:D102"/>
  </sortState>
  <dataValidations count="1">
    <dataValidation type="list" allowBlank="1" showInputMessage="1" showErrorMessage="1" prompt="Departamento, División o Sección - Área a la que pertenece el empleado." sqref="C2:C23" xr:uid="{00000000-0002-0000-0100-000000000000}">
      <formula1>$C$2:$C$23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Nómina Personal Contratado</vt:lpstr>
      <vt:lpstr>validación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2022-02-20T16:04:48Z</cp:lastPrinted>
  <dcterms:created xsi:type="dcterms:W3CDTF">2022-02-18T18:45:59Z</dcterms:created>
  <dcterms:modified xsi:type="dcterms:W3CDTF">2022-02-21T15:44:08Z</dcterms:modified>
</cp:coreProperties>
</file>