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tefany.maria\Desktop\MAYO 2024\"/>
    </mc:Choice>
  </mc:AlternateContent>
  <xr:revisionPtr revIDLastSave="0" documentId="8_{8EEB4E38-BA8D-489A-B213-BE0ECE95186C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10" l="1"/>
  <c r="J10" i="10"/>
  <c r="H27" i="10"/>
  <c r="H17" i="10"/>
  <c r="D25" i="10"/>
  <c r="D17" i="10"/>
  <c r="D29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H69" i="10"/>
  <c r="H68" i="10" s="1"/>
  <c r="F69" i="10"/>
  <c r="E69" i="10"/>
  <c r="C69" i="10"/>
  <c r="B69" i="10"/>
  <c r="L68" i="10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R58" i="10"/>
  <c r="N56" i="10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E77" i="10" s="1"/>
  <c r="C56" i="10"/>
  <c r="B56" i="10"/>
  <c r="R55" i="10"/>
  <c r="D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D48" i="10"/>
  <c r="M46" i="10"/>
  <c r="D47" i="10"/>
  <c r="Q46" i="10"/>
  <c r="P46" i="10"/>
  <c r="O46" i="10"/>
  <c r="N46" i="10"/>
  <c r="L46" i="10"/>
  <c r="K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J46" i="10" l="1"/>
  <c r="J20" i="10"/>
  <c r="J77" i="10" s="1"/>
  <c r="G77" i="10"/>
  <c r="H77" i="10"/>
  <c r="I77" i="10"/>
  <c r="L77" i="10"/>
  <c r="R27" i="10"/>
  <c r="R7" i="10"/>
  <c r="N4" i="10"/>
  <c r="R57" i="10"/>
  <c r="R56" i="10" s="1"/>
  <c r="R25" i="10"/>
  <c r="R18" i="10"/>
  <c r="R9" i="10"/>
  <c r="R6" i="10"/>
  <c r="P77" i="10"/>
  <c r="N10" i="10"/>
  <c r="R29" i="10"/>
  <c r="R47" i="10"/>
  <c r="R46" i="10" s="1"/>
  <c r="R16" i="10"/>
  <c r="N20" i="10"/>
  <c r="M77" i="10"/>
  <c r="R17" i="10"/>
  <c r="R24" i="10"/>
  <c r="D46" i="10"/>
  <c r="B10" i="10"/>
  <c r="B77" i="10" s="1"/>
  <c r="D11" i="10"/>
  <c r="C20" i="10"/>
  <c r="D20" i="10"/>
  <c r="O77" i="10"/>
  <c r="Q77" i="10"/>
  <c r="D4" i="10"/>
  <c r="D18" i="10"/>
  <c r="F10" i="10"/>
  <c r="F46" i="10"/>
  <c r="C4" i="10"/>
  <c r="C77" i="10" s="1"/>
  <c r="F56" i="10"/>
  <c r="R21" i="10"/>
  <c r="R5" i="10"/>
  <c r="K20" i="10"/>
  <c r="K77" i="10" s="1"/>
  <c r="F77" i="10" l="1"/>
  <c r="N77" i="10"/>
  <c r="R4" i="10"/>
  <c r="R20" i="10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<sst xmlns="http://schemas.openxmlformats.org/spreadsheetml/2006/main" count="102" uniqueCount="102">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</sst>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view="pageLayout" topLeftCell="E1" zoomScale="81" zoomScaleNormal="70" zoomScaleSheetLayoutView="40" zoomScalePageLayoutView="81" workbookViewId="0">
      <selection activeCell="O86" sqref="O86"/>
    </sheetView>
  </sheetViews>
  <sheetFormatPr baseColWidth="10" defaultColWidth="9.140625" defaultRowHeight="15"/>
  <cols>
    <col min="1" max="1" width="72.7109375" style="4" customWidth="1"/>
    <col min="2" max="2" width="21.5703125" style="12" customWidth="1"/>
    <col min="3" max="3" width="19.28515625" style="4" customWidth="1"/>
    <col min="4" max="4" width="24.85546875" style="4" customWidth="1"/>
    <col min="5" max="5" width="21.5703125" style="12" customWidth="1"/>
    <col min="6" max="7" width="18.28515625" style="4" customWidth="1"/>
    <col min="8" max="17" width="17.42578125" style="4" customWidth="1"/>
    <col min="18" max="18" width="26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6084247.5500000007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34866188.100000001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>
        <v>4546126.620000001</v>
      </c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23027010.350000001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>
        <v>711883.41</v>
      </c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7544083.4100000001</v>
      </c>
    </row>
    <row r="7" spans="1:30" ht="30.75" customHeight="1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500000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>
        <v>100000</v>
      </c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100000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>
        <v>726237.52</v>
      </c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3695094.3400000003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3189093.7299999995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13214042.889999999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>
        <v>160860.95000000001</v>
      </c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898996.40999999992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>
        <v>235</v>
      </c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8200.17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>
        <v>196354.5</v>
      </c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592012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>
        <v>10527</v>
      </c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33715.69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>
        <v>294476.71000000002</v>
      </c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827337.28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>
        <v>23997.1</v>
      </c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569729.80999999994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>
        <v>2502642.4699999997</v>
      </c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10284051.529999999</v>
      </c>
    </row>
    <row r="19" spans="1:18" ht="30.75" customHeight="1">
      <c r="A19" s="16" t="s">
        <v>35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819558.15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3469347.13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>
        <v>195984.94</v>
      </c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421291.25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>
        <v>2445.46</v>
      </c>
      <c r="I22" s="20">
        <v>2372.88</v>
      </c>
      <c r="J22" s="20">
        <v>34200</v>
      </c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39526.81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>
        <v>62213.06</v>
      </c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210402.06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>
        <v>389.9</v>
      </c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44391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>
        <v>176476.84</v>
      </c>
      <c r="I25" s="20">
        <v>7580.53</v>
      </c>
      <c r="J25" s="20">
        <v>1365.6799999999998</v>
      </c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251653.74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>
        <v>6114.67</v>
      </c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45283.47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>
        <v>337571.28</v>
      </c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1827325.81</v>
      </c>
    </row>
    <row r="28" spans="1:18" ht="30.75" customHeight="1">
      <c r="A28" s="16" t="s">
        <v>36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>
        <v>181718.62</v>
      </c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629472.99</v>
      </c>
    </row>
    <row r="30" spans="1:18" ht="30.75" customHeight="1">
      <c r="A30" s="15" t="s">
        <v>24</v>
      </c>
      <c r="B30" s="21">
        <f t="shared" ref="B30:R30" si="3">SUM(B31:B37)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37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38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39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40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26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6" t="s">
        <v>41</v>
      </c>
      <c r="B37" s="22"/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>
      <c r="A46" s="15" t="s">
        <v>27</v>
      </c>
      <c r="B46" s="21">
        <f t="shared" ref="B46:R46" si="5">SUM(B47:B55)</f>
        <v>6826000</v>
      </c>
      <c r="C46" s="21">
        <f t="shared" si="5"/>
        <v>0</v>
      </c>
      <c r="D46" s="21">
        <f t="shared" si="5"/>
        <v>6826000</v>
      </c>
      <c r="E46" s="21">
        <f t="shared" si="5"/>
        <v>0</v>
      </c>
      <c r="F46" s="21">
        <f t="shared" si="5"/>
        <v>0</v>
      </c>
      <c r="G46" s="21">
        <f t="shared" si="5"/>
        <v>43960</v>
      </c>
      <c r="H46" s="21">
        <f t="shared" si="5"/>
        <v>0</v>
      </c>
      <c r="I46" s="21">
        <f t="shared" si="5"/>
        <v>300513.25</v>
      </c>
      <c r="J46" s="21">
        <f t="shared" si="5"/>
        <v>256609.40999999997</v>
      </c>
      <c r="K46" s="21">
        <f t="shared" si="5"/>
        <v>0</v>
      </c>
      <c r="L46" s="21">
        <f t="shared" si="5"/>
        <v>0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21">
        <f t="shared" si="5"/>
        <v>0</v>
      </c>
      <c r="Q46" s="21">
        <f t="shared" si="5"/>
        <v>0</v>
      </c>
      <c r="R46" s="21">
        <f t="shared" si="5"/>
        <v>601082.65999999992</v>
      </c>
    </row>
    <row r="47" spans="1:18" ht="30.75" customHeight="1">
      <c r="A47" s="16" t="s">
        <v>28</v>
      </c>
      <c r="B47" s="22">
        <v>4260000</v>
      </c>
      <c r="C47" s="22"/>
      <c r="D47" s="22">
        <f>+Table4232[[#This Row],[Columna1]]+Table4232[[#This Row],[Presupuesto Modificado]]</f>
        <v>4260000</v>
      </c>
      <c r="E47" s="22"/>
      <c r="F47" s="20"/>
      <c r="G47" s="20"/>
      <c r="H47" s="20"/>
      <c r="I47" s="20">
        <v>124600</v>
      </c>
      <c r="J47" s="20">
        <v>192404.8</v>
      </c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317004.79999999999</v>
      </c>
    </row>
    <row r="48" spans="1:18" ht="30.75" customHeight="1">
      <c r="A48" s="16" t="s">
        <v>29</v>
      </c>
      <c r="B48" s="22">
        <v>220000</v>
      </c>
      <c r="C48" s="22"/>
      <c r="D48" s="22">
        <f>+Table4232[[#This Row],[Columna1]]+Table4232[[#This Row],[Presupuesto Modificado]]</f>
        <v>220000</v>
      </c>
      <c r="E48" s="22"/>
      <c r="F48" s="20"/>
      <c r="G48" s="20"/>
      <c r="H48" s="20"/>
      <c r="I48" s="20"/>
      <c r="J48" s="20">
        <v>64204.61</v>
      </c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64204.61</v>
      </c>
    </row>
    <row r="49" spans="1:18" ht="30.75" customHeight="1">
      <c r="A49" s="16" t="s">
        <v>30</v>
      </c>
      <c r="B49" s="22"/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2040000</v>
      </c>
      <c r="C50" s="22"/>
      <c r="D50" s="22">
        <f>+Table4232[[#This Row],[Columna1]]+Table4232[[#This Row],[Presupuesto Modificado]]</f>
        <v>2040000</v>
      </c>
      <c r="E50" s="22"/>
      <c r="F50" s="20"/>
      <c r="G50" s="20"/>
      <c r="H50" s="20"/>
      <c r="I50" s="20">
        <v>175913.25</v>
      </c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175913.25</v>
      </c>
    </row>
    <row r="51" spans="1:18" ht="30.75" customHeight="1">
      <c r="A51" s="16" t="s">
        <v>32</v>
      </c>
      <c r="B51" s="22">
        <v>266000</v>
      </c>
      <c r="C51" s="22"/>
      <c r="D51" s="22">
        <f>+Table4232[[#This Row],[Columna1]]+Table4232[[#This Row],[Presupuesto Modificado]]</f>
        <v>266000</v>
      </c>
      <c r="E51" s="22"/>
      <c r="F51" s="20"/>
      <c r="G51" s="20">
        <v>43960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43960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51</v>
      </c>
      <c r="B53" s="22"/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33</v>
      </c>
      <c r="B54" s="22">
        <v>40000</v>
      </c>
      <c r="C54" s="22"/>
      <c r="D54" s="22">
        <f>+Table4232[[#This Row],[Columna1]]+Table4232[[#This Row],[Presupuesto Modificado]]</f>
        <v>40000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6" t="s">
        <v>52</v>
      </c>
      <c r="B55" s="22"/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>
      <c r="A56" s="15" t="s">
        <v>53</v>
      </c>
      <c r="B56" s="21">
        <f t="shared" ref="B56:R56" si="6">SUM(B57:B60)</f>
        <v>23503792</v>
      </c>
      <c r="C56" s="21">
        <f t="shared" si="6"/>
        <v>0</v>
      </c>
      <c r="D56" s="21">
        <f t="shared" si="6"/>
        <v>23503792</v>
      </c>
      <c r="E56" s="21">
        <f t="shared" si="6"/>
        <v>0</v>
      </c>
      <c r="F56" s="21">
        <f t="shared" si="6"/>
        <v>0</v>
      </c>
      <c r="G56" s="21">
        <f t="shared" si="6"/>
        <v>1631637.94</v>
      </c>
      <c r="H56" s="21">
        <f t="shared" si="6"/>
        <v>0</v>
      </c>
      <c r="I56" s="21">
        <f t="shared" si="6"/>
        <v>7989701.5099999998</v>
      </c>
      <c r="J56" s="21">
        <f t="shared" si="6"/>
        <v>0</v>
      </c>
      <c r="K56" s="21">
        <f t="shared" si="6"/>
        <v>0</v>
      </c>
      <c r="L56" s="21">
        <f t="shared" si="6"/>
        <v>0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0</v>
      </c>
      <c r="Q56" s="21">
        <f t="shared" si="6"/>
        <v>0</v>
      </c>
      <c r="R56" s="21">
        <f t="shared" si="6"/>
        <v>9621339.4499999993</v>
      </c>
    </row>
    <row r="57" spans="1:18" ht="30.75" customHeight="1">
      <c r="A57" s="16" t="s">
        <v>54</v>
      </c>
      <c r="B57" s="22">
        <v>23503792</v>
      </c>
      <c r="C57" s="22"/>
      <c r="D57" s="22">
        <f>+Table4232[[#This Row],[Columna1]]+Table4232[[#This Row],[Presupuesto Modificado]]</f>
        <v>23503792</v>
      </c>
      <c r="E57" s="22"/>
      <c r="F57" s="20"/>
      <c r="G57" s="20">
        <v>1631637.94</v>
      </c>
      <c r="H57" s="20"/>
      <c r="I57" s="20">
        <v>7989701.5099999998</v>
      </c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9621339.4499999993</v>
      </c>
    </row>
    <row r="58" spans="1:18" ht="30.75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6" t="s">
        <v>57</v>
      </c>
      <c r="B60" s="22"/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>
      <c r="A77" s="18" t="s">
        <v>88</v>
      </c>
      <c r="B77" s="24">
        <f>+B56+B46+B30+B20+B10+B4</f>
        <v>179079792</v>
      </c>
      <c r="C77" s="24">
        <f>+C56+C46+C30+C20+C10+C4</f>
        <v>0</v>
      </c>
      <c r="D77" s="24">
        <f>+D56+D46+D30+D20+D10+D4</f>
        <v>179079792</v>
      </c>
      <c r="E77" s="24">
        <f>+E56+E46+E30+E20+E10+E4</f>
        <v>0</v>
      </c>
      <c r="F77" s="24">
        <f>+F68+F64+F61+F55+F46++F38+F30+F20++F10+F4</f>
        <v>8669892.5999999996</v>
      </c>
      <c r="G77" s="24">
        <f t="shared" ref="G77:N77" si="19">+G68+G64+G61+G56+G46+G38+G30+G20+G10+G4</f>
        <v>10125235.809999999</v>
      </c>
      <c r="H77" s="24">
        <f t="shared" si="19"/>
        <v>10359702.02</v>
      </c>
      <c r="I77" s="24">
        <f t="shared" si="19"/>
        <v>22267660.960000001</v>
      </c>
      <c r="J77" s="24">
        <f t="shared" si="19"/>
        <v>10349508.84</v>
      </c>
      <c r="K77" s="24">
        <f t="shared" si="19"/>
        <v>0</v>
      </c>
      <c r="L77" s="24">
        <f t="shared" si="19"/>
        <v>0</v>
      </c>
      <c r="M77" s="24">
        <f t="shared" si="19"/>
        <v>0</v>
      </c>
      <c r="N77" s="24">
        <f t="shared" si="19"/>
        <v>0</v>
      </c>
      <c r="O77" s="24">
        <f>O46+O20+O10+O4+O68</f>
        <v>0</v>
      </c>
      <c r="P77" s="24">
        <f>+P68+P64+P61+P56+P46+P38+P30+P20+P10+P4</f>
        <v>0</v>
      </c>
      <c r="Q77" s="24">
        <f>+Q4+Q10+Q20+Q38+Q46+Q56+Q61+Q64+Q68+Q72+Q75</f>
        <v>0</v>
      </c>
      <c r="R77" s="24">
        <f>+R68+R61+R56+R46+R38+R30+R20+R10+R4</f>
        <v>61772000.229999997</v>
      </c>
    </row>
    <row r="78" spans="1:18">
      <c r="A78" s="2"/>
      <c r="B78" s="11"/>
      <c r="E78" s="11"/>
      <c r="R78" s="8">
        <f t="shared" ref="R78" si="20">+Q78+P78+O78+N78+M78+L78+K78+J78+I78++H78+G78+F78</f>
        <v>0</v>
      </c>
    </row>
    <row r="79" spans="1:18">
      <c r="A79" s="2"/>
      <c r="B79" s="11"/>
      <c r="E79" s="11"/>
      <c r="R79" s="8"/>
    </row>
    <row r="80" spans="1:18" ht="15.75" thickBot="1">
      <c r="A80" s="2"/>
      <c r="B80" s="11"/>
      <c r="E80" s="11"/>
      <c r="R80" s="8"/>
    </row>
    <row r="81" spans="1:18" ht="37.5" customHeight="1" thickBot="1">
      <c r="A81" s="30" t="s">
        <v>91</v>
      </c>
      <c r="B81" s="31"/>
      <c r="E81" s="4"/>
      <c r="R81" s="8"/>
    </row>
    <row r="82" spans="1:18" ht="45" customHeight="1" thickBot="1">
      <c r="A82" s="32" t="s">
        <v>96</v>
      </c>
      <c r="B82" s="33"/>
      <c r="E82" s="4"/>
      <c r="F82" s="26"/>
      <c r="R82" s="8"/>
    </row>
    <row r="83" spans="1:18" ht="67.5" customHeight="1" thickBot="1">
      <c r="A83" s="30" t="s">
        <v>92</v>
      </c>
      <c r="B83" s="31"/>
      <c r="E83" s="4"/>
      <c r="F83" s="25"/>
      <c r="G83" s="26"/>
      <c r="R83" s="8"/>
    </row>
    <row r="84" spans="1:18" ht="18.75" customHeight="1" thickBot="1">
      <c r="A84" s="27" t="s">
        <v>99</v>
      </c>
      <c r="B84" s="28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16.5" customHeight="1">
      <c r="A86" s="16"/>
      <c r="B86" s="16"/>
      <c r="E86" s="16"/>
      <c r="F86" s="25"/>
      <c r="G86" s="26"/>
      <c r="R86" s="8"/>
    </row>
    <row r="87" spans="1:18" ht="43.5" customHeight="1">
      <c r="A87" s="16"/>
      <c r="B87" s="16"/>
      <c r="E87" s="16"/>
      <c r="F87" s="25"/>
      <c r="G87" s="26"/>
      <c r="R87" s="8"/>
    </row>
    <row r="88" spans="1:18" ht="15.75">
      <c r="G88" s="26"/>
      <c r="R88" s="8"/>
    </row>
    <row r="89" spans="1:18" ht="15.75">
      <c r="G89" s="26"/>
      <c r="R89" s="8"/>
    </row>
    <row r="90" spans="1:18" ht="15.75">
      <c r="A90" s="9" t="s">
        <v>86</v>
      </c>
      <c r="G90" s="26"/>
      <c r="R90" s="8"/>
    </row>
    <row r="91" spans="1:18" ht="15.75">
      <c r="A91" s="10" t="s">
        <v>95</v>
      </c>
      <c r="B91" s="13"/>
      <c r="C91" s="10"/>
      <c r="D91" s="10"/>
      <c r="E91" s="13"/>
      <c r="G91" s="26"/>
      <c r="R91" s="8"/>
    </row>
    <row r="92" spans="1:18">
      <c r="A92" s="4" t="s">
        <v>89</v>
      </c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  <row r="112" spans="18:18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2024-05-14T15:05:08Z</cp:lastPrinted>
  <dcterms:created xsi:type="dcterms:W3CDTF">2018-04-17T18:57:16Z</dcterms:created>
  <dcterms:modified xsi:type="dcterms:W3CDTF">2024-06-14T18:25:55Z</dcterms:modified>
</cp:coreProperties>
</file>