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Hoja1!$A$1:$J$221</definedName>
  </definedNames>
  <calcPr calcId="125725"/>
</workbook>
</file>

<file path=xl/calcChain.xml><?xml version="1.0" encoding="utf-8"?>
<calcChain xmlns="http://schemas.openxmlformats.org/spreadsheetml/2006/main">
  <c r="I22" i="1"/>
  <c r="I95"/>
  <c r="I90"/>
  <c r="I72"/>
  <c r="J210"/>
  <c r="I188"/>
  <c r="I186"/>
  <c r="I174"/>
  <c r="I147"/>
  <c r="I111"/>
  <c r="I79"/>
  <c r="I69"/>
  <c r="I164"/>
  <c r="I130"/>
  <c r="I138"/>
  <c r="I180" l="1"/>
  <c r="I129" s="1"/>
  <c r="I167"/>
  <c r="I159"/>
  <c r="I99"/>
  <c r="I64"/>
  <c r="I58" s="1"/>
  <c r="I153"/>
  <c r="I133"/>
  <c r="I123"/>
  <c r="I116"/>
  <c r="I75"/>
  <c r="I48"/>
  <c r="I45"/>
  <c r="I44" s="1"/>
  <c r="I40"/>
  <c r="I32"/>
  <c r="I29"/>
  <c r="J14"/>
  <c r="J217" s="1"/>
  <c r="J192" l="1"/>
  <c r="J126"/>
  <c r="I20"/>
  <c r="I18"/>
  <c r="J54"/>
  <c r="G217"/>
  <c r="J216" l="1"/>
  <c r="J219" l="1"/>
</calcChain>
</file>

<file path=xl/sharedStrings.xml><?xml version="1.0" encoding="utf-8"?>
<sst xmlns="http://schemas.openxmlformats.org/spreadsheetml/2006/main" count="386" uniqueCount="201">
  <si>
    <t>““Año del Fomento de las Exportaciones””</t>
  </si>
  <si>
    <t>DEPARTAMENTO PLANIFICACION Y DESARROLLO</t>
  </si>
  <si>
    <t>(En RD$)</t>
  </si>
  <si>
    <t>PRESUPUESTO VIGENTE</t>
  </si>
  <si>
    <t>PRESUPUESTO EJECUTADO</t>
  </si>
  <si>
    <t>DISPONIBLE PARA EL PERIODO</t>
  </si>
  <si>
    <t>DESEMBOLSOS EFECTUADOS</t>
  </si>
  <si>
    <t>TIPOS</t>
  </si>
  <si>
    <t>OBJETO</t>
  </si>
  <si>
    <t>CUENTA</t>
  </si>
  <si>
    <t>SUBCUENTA</t>
  </si>
  <si>
    <t>AUXILIAR</t>
  </si>
  <si>
    <t>DESCRIPCIÓN DE CUENTAS</t>
  </si>
  <si>
    <t xml:space="preserve"> 1</t>
  </si>
  <si>
    <t>SERVICIOS PERSONALES</t>
  </si>
  <si>
    <t xml:space="preserve"> </t>
  </si>
  <si>
    <t>1</t>
  </si>
  <si>
    <t>REMUNERACIONES</t>
  </si>
  <si>
    <t>Remuneraciones al personal fijo</t>
  </si>
  <si>
    <t>Sueldos fijos</t>
  </si>
  <si>
    <t>Remuneraciones al personal con carácter transitorio</t>
  </si>
  <si>
    <t xml:space="preserve"> Personal contratados y/o igualado</t>
  </si>
  <si>
    <t xml:space="preserve">Suplencias </t>
  </si>
  <si>
    <t>Sueldos al personal por servicios especiales</t>
  </si>
  <si>
    <t>Sueldos personal nominal en periodeo de prueba</t>
  </si>
  <si>
    <t xml:space="preserve">Sueldos al personal fijo en trámite de pensiones </t>
  </si>
  <si>
    <t>Sueldo Annual No. 13</t>
  </si>
  <si>
    <t xml:space="preserve">  </t>
  </si>
  <si>
    <t>Prestaciones económicas</t>
  </si>
  <si>
    <t>Prestaciones laboral por desvinculación</t>
  </si>
  <si>
    <t>Proporción de vacaciones no disfrutadas</t>
  </si>
  <si>
    <t>SOBRESUELDOS</t>
  </si>
  <si>
    <t xml:space="preserve">Compensación </t>
  </si>
  <si>
    <t>Compesación por horas extraordinarias</t>
  </si>
  <si>
    <t>Pago de horas extraordinarias</t>
  </si>
  <si>
    <t>Prima de transporte</t>
  </si>
  <si>
    <t>Compesación por servicios de seguridad</t>
  </si>
  <si>
    <t>Compensación por resultados</t>
  </si>
  <si>
    <t>Bono por desempeño</t>
  </si>
  <si>
    <t>Dietas y gastos de representación</t>
  </si>
  <si>
    <t xml:space="preserve">Dietas </t>
  </si>
  <si>
    <t>Dietas en el país</t>
  </si>
  <si>
    <t>Gastos de representación en el país</t>
  </si>
  <si>
    <t>GRATIFICACIONES Y BONIFICACIONES</t>
  </si>
  <si>
    <t>Otras bonificaciones</t>
  </si>
  <si>
    <t xml:space="preserve">Bono escolar </t>
  </si>
  <si>
    <t>Graftificaciones por aniversario por aniversario de institución</t>
  </si>
  <si>
    <t>CONTRIBUCIONES A LA SEGURIDAD SOCIAL</t>
  </si>
  <si>
    <t>01</t>
  </si>
  <si>
    <t>Contribuciones al seguro de salud</t>
  </si>
  <si>
    <t>Contribuciones al seguro de pensiones</t>
  </si>
  <si>
    <t>Contribuciones al seguro de riesgo laboral</t>
  </si>
  <si>
    <t>Total servicios Personales</t>
  </si>
  <si>
    <t>SERVICIOS NO PERSONALES</t>
  </si>
  <si>
    <t>SERVICIOS BASICOS</t>
  </si>
  <si>
    <t>Radiocomunicación</t>
  </si>
  <si>
    <t>Servicios Telefónico de larga distancia</t>
  </si>
  <si>
    <t>Telefóno local</t>
  </si>
  <si>
    <t>Telefax y correos</t>
  </si>
  <si>
    <t>Servicios de Internet y televisión por cable</t>
  </si>
  <si>
    <t>Electricidad</t>
  </si>
  <si>
    <t>Energia eléctrica</t>
  </si>
  <si>
    <t>Electricidad No cortable</t>
  </si>
  <si>
    <t>Agua</t>
  </si>
  <si>
    <t>Recolección de residuos sólidos</t>
  </si>
  <si>
    <t>PUBLICIDAD, IMPRESION Y ENCUADERNACION</t>
  </si>
  <si>
    <t>Publicidad y Propaganda</t>
  </si>
  <si>
    <t>Impresión y encuadernación</t>
  </si>
  <si>
    <t xml:space="preserve">VIATICOS 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</si>
  <si>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</si>
  <si>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</si>
  <si>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</si>
  <si>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</si>
  <si>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</si>
  <si>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</si>
  <si>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</si>
  <si>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 rentas de edificios y locales</t>
  </si>
  <si>
    <t>Alquiler de equipo de comunicación</t>
  </si>
  <si>
    <t>Alquiler de terrenos</t>
  </si>
  <si>
    <t>Alquileres de equipos de transp; tracción y elevación</t>
  </si>
  <si>
    <t>Alquiler de tierras</t>
  </si>
  <si>
    <t>Alquiler de Terrenos</t>
  </si>
  <si>
    <t>Otros alquileres</t>
  </si>
  <si>
    <t>SEGUROS</t>
  </si>
  <si>
    <t>Seguros de bienes inmuebles e infraestrutura</t>
  </si>
  <si>
    <t>Seguros de bienes muebles</t>
  </si>
  <si>
    <t>Seguros de personas</t>
  </si>
  <si>
    <t>CONSERV. REPS.MENORES Y CONSTS. TEMP.</t>
  </si>
  <si>
    <t>Obras menores</t>
  </si>
  <si>
    <t>Obras menores en edificaciones</t>
  </si>
  <si>
    <t>Servicios especiales de mantenimiento y reparación</t>
  </si>
  <si>
    <t>Instalaciones eléctricas</t>
  </si>
  <si>
    <t>Reparaciones de maquinarias y equipos</t>
  </si>
  <si>
    <t>Mantenimiento y rep. de muebles y equipos de oficina</t>
  </si>
  <si>
    <t>Mantenimiento y reparacioón de equipo para computación</t>
  </si>
  <si>
    <t>Mantenimiento y rep. de equipo de transp, tracción y elevación</t>
  </si>
  <si>
    <t>OTROS SERVICIOS NO INCLUIDOS EN CONCEPTOS ANTERIORES</t>
  </si>
  <si>
    <t>Gastos judiciales</t>
  </si>
  <si>
    <t>Servicios sanitarios médicos y veterinarios</t>
  </si>
  <si>
    <t>Comisiones y gastos bancarios</t>
  </si>
  <si>
    <t xml:space="preserve">Fumigación, lavandería, limpieza e higiene </t>
  </si>
  <si>
    <t>Fumigación</t>
  </si>
  <si>
    <t>Lavandería</t>
  </si>
  <si>
    <t>Limpieza e higiene</t>
  </si>
  <si>
    <t>Organización de eventos y festividades</t>
  </si>
  <si>
    <t>Eventos generales</t>
  </si>
  <si>
    <t>Festividades</t>
  </si>
  <si>
    <t>Actuaciones deportivas</t>
  </si>
  <si>
    <t>Actuaciones artisticas</t>
  </si>
  <si>
    <t>Servicios técnicos y profesionales</t>
  </si>
  <si>
    <t>Estudios ingenieria, arquitectura, invest. Y anal. Factibilidad</t>
  </si>
  <si>
    <t>Servicios juridicos</t>
  </si>
  <si>
    <t>Servicios de contabilidad y auditoria</t>
  </si>
  <si>
    <t>Servicios de capacitación</t>
  </si>
  <si>
    <t>Servicios de infomatica y sist. Computarizado</t>
  </si>
  <si>
    <t>Otros servicios técnicos profesionales</t>
  </si>
  <si>
    <t>Impuestos, derechos y tasas</t>
  </si>
  <si>
    <t xml:space="preserve">Impuestos </t>
  </si>
  <si>
    <t>Total servicios No Personales</t>
  </si>
  <si>
    <t>MATERIALES Y SUMINISTROS</t>
  </si>
  <si>
    <t>ALIMENTOS Y PRODUCTOS AGROFORESTALES</t>
  </si>
  <si>
    <t>Alimentos y bebidas para personas</t>
  </si>
  <si>
    <t xml:space="preserve">Productos forestales </t>
  </si>
  <si>
    <t>TEXTILES Y VESTUARIOS</t>
  </si>
  <si>
    <t>Hilados y Telas</t>
  </si>
  <si>
    <t>Acabados y textiles</t>
  </si>
  <si>
    <t>Prendas de vestir</t>
  </si>
  <si>
    <t>Calzados</t>
  </si>
  <si>
    <t>PRODUCTOS DE PAPEL, CARTON EIMPRESOS</t>
  </si>
  <si>
    <t>Papel de escritorio</t>
  </si>
  <si>
    <t xml:space="preserve">Productos de papel y cartón </t>
  </si>
  <si>
    <t>Productos de Artes Gráficas</t>
  </si>
  <si>
    <t>Libros, revistas y periodicos</t>
  </si>
  <si>
    <t>Textos de enseñanzas</t>
  </si>
  <si>
    <t>PRODUCTOS FARMACEUTICOS</t>
  </si>
  <si>
    <t>Productos medicinales para uso humano</t>
  </si>
  <si>
    <t>PRODUCTOS DE CUEROS, CAUCHO Y PLASTICOS</t>
  </si>
  <si>
    <t>Cueros y pieles</t>
  </si>
  <si>
    <t>Articulos de cuero.</t>
  </si>
  <si>
    <t>Llantas y neumáticos</t>
  </si>
  <si>
    <t>Artículos de caucho</t>
  </si>
  <si>
    <t>Articulos de Plásticos</t>
  </si>
  <si>
    <t>PRODUCTOS DE MINERALES METALICOS Y NO METALICOS</t>
  </si>
  <si>
    <t xml:space="preserve">Productos de Cemento 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</si>
  <si>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</si>
  <si>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</si>
  <si>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</si>
  <si>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</si>
  <si>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</si>
  <si>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</si>
  <si>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Estructuras metálics acabadas</t>
  </si>
  <si>
    <t>Herramientas menores</t>
  </si>
  <si>
    <t>Accesorio de Metal</t>
  </si>
  <si>
    <t>Combustibles, lubricantes, productos quimicos y conexos</t>
  </si>
  <si>
    <t>Combustibles y lubricantes</t>
  </si>
  <si>
    <t>Gasolina</t>
  </si>
  <si>
    <t>Gasoil</t>
  </si>
  <si>
    <t>Kerosén</t>
  </si>
  <si>
    <t>Gas GLP</t>
  </si>
  <si>
    <t>Aceites y Grasas</t>
  </si>
  <si>
    <t>Lubricantes</t>
  </si>
  <si>
    <t>Productos quimicos y conexos</t>
  </si>
  <si>
    <t>Productos fotoquimicos</t>
  </si>
  <si>
    <t xml:space="preserve">Productos quimicos de uso personal </t>
  </si>
  <si>
    <t>Insecticidas, fumigantes y otros</t>
  </si>
  <si>
    <t>Pinturas,Lacas,Barnices, Diluyentes     y absorbentes para pintura</t>
  </si>
  <si>
    <t>PRODUCTOS Y UTILES VARIOS</t>
  </si>
  <si>
    <t>Materiales de limpiezas</t>
  </si>
  <si>
    <t>Utiles de escritorios, oficina, informatica y de enseñanza</t>
  </si>
  <si>
    <t>Utiles menores médico quírurgico</t>
  </si>
  <si>
    <t>Utiles destinados a actividades deportivas y recreativas</t>
  </si>
  <si>
    <t xml:space="preserve">Utiles de cocina y comedor </t>
  </si>
  <si>
    <t>Productos electricos y a fines</t>
  </si>
  <si>
    <t>Productos y útiles varios</t>
  </si>
  <si>
    <t>Total Materiales y Suministros</t>
  </si>
  <si>
    <t>TRANSFERENCIAS CORRIENTES</t>
  </si>
  <si>
    <t>TRANSFERENCIAS CORRIENTES AL SECTOR PRIVADO</t>
  </si>
  <si>
    <t>Ayudas y donaciones a personas</t>
  </si>
  <si>
    <t xml:space="preserve">Ayudas y donaciones programadas a hogares y personas </t>
  </si>
  <si>
    <t xml:space="preserve">Ayudas y donaciones ocasionales a hogares y persanas </t>
  </si>
  <si>
    <t>Becas y viajes de estudios</t>
  </si>
  <si>
    <t>Becas Nacionales</t>
  </si>
  <si>
    <t>Transferencias ctes a Asoc. Sin fines de lucros y partidos pol</t>
  </si>
  <si>
    <t>Transferencias corrientes a Asoccaones sin fines de licro</t>
  </si>
  <si>
    <t>TRANSFERENCIAS CORRIENTES AL SECTOR EXTERNO</t>
  </si>
  <si>
    <t>Transferencias corrientes a Organismos Internacionales</t>
  </si>
  <si>
    <t>Total Transferencias Corrientes</t>
  </si>
  <si>
    <t xml:space="preserve">Total Presupuesto Aprobado Vigente </t>
  </si>
  <si>
    <t>Disponible para el periodo</t>
  </si>
  <si>
    <t xml:space="preserve">   </t>
  </si>
  <si>
    <t>INDEMNIZACION LABORAL</t>
  </si>
  <si>
    <t>Minerales</t>
  </si>
  <si>
    <t>Piedra, arcilla y arena</t>
  </si>
  <si>
    <t>Ejecución Presupuestaria -Ejecución Abril</t>
  </si>
  <si>
    <t>Ejecución Mayo</t>
  </si>
  <si>
    <t>Alquiler de equipo de oficina y muebles</t>
  </si>
  <si>
    <t>Abonos y fertilizantes</t>
  </si>
  <si>
    <t>Muebles de Alojamiento</t>
  </si>
  <si>
    <t>Electrodomesticos</t>
  </si>
  <si>
    <t>Otros mobiliarios y equipos no identificados</t>
  </si>
  <si>
    <t>Periodo del  01/05/2018 Al 31/05/2018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</si>
</sst>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5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3" applyFont="1">
      <alignment wrapText="1"/>
    </xf>
    <xf numFmtId="165" fontId="3" fillId="0" borderId="0" xfId="4" applyFont="1"/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165" fontId="10" fillId="0" borderId="0" xfId="4" applyFont="1" applyBorder="1"/>
    <xf numFmtId="4" fontId="9" fillId="0" borderId="0" xfId="4" applyNumberFormat="1" applyFont="1" applyBorder="1" applyAlignment="1"/>
    <xf numFmtId="0" fontId="10" fillId="2" borderId="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left" vertical="center"/>
    </xf>
    <xf numFmtId="43" fontId="10" fillId="2" borderId="0" xfId="1" applyNumberFormat="1" applyFont="1" applyFill="1" applyBorder="1" applyAlignment="1">
      <alignment horizontal="center" vertical="center" wrapText="1"/>
    </xf>
    <xf numFmtId="43" fontId="10" fillId="2" borderId="0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 vertical="center" wrapText="1"/>
    </xf>
    <xf numFmtId="49" fontId="8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43" fontId="7" fillId="0" borderId="0" xfId="1" applyNumberFormat="1" applyFont="1" applyFill="1" applyBorder="1" applyAlignment="1">
      <alignment horizontal="right"/>
    </xf>
    <xf numFmtId="43" fontId="10" fillId="0" borderId="0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 wrapText="1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43" fontId="8" fillId="0" borderId="0" xfId="1" applyNumberFormat="1" applyFont="1" applyFill="1" applyBorder="1" applyAlignment="1">
      <alignment horizontal="right"/>
    </xf>
    <xf numFmtId="165" fontId="3" fillId="0" borderId="0" xfId="4" applyFont="1" applyBorder="1"/>
    <xf numFmtId="0" fontId="10" fillId="0" borderId="0" xfId="3" applyFont="1" applyAlignment="1">
      <alignment horizontal="center" wrapText="1"/>
    </xf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3" applyFont="1">
      <alignment wrapText="1"/>
    </xf>
    <xf numFmtId="0" fontId="8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7" fillId="2" borderId="0" xfId="0" applyFont="1" applyFill="1" applyBorder="1"/>
    <xf numFmtId="43" fontId="7" fillId="2" borderId="0" xfId="1" applyNumberFormat="1" applyFont="1" applyFill="1" applyBorder="1" applyAlignment="1">
      <alignment horizontal="right"/>
    </xf>
    <xf numFmtId="165" fontId="10" fillId="2" borderId="0" xfId="4" applyFont="1" applyFill="1" applyBorder="1"/>
    <xf numFmtId="0" fontId="7" fillId="2" borderId="0" xfId="3" applyFont="1" applyFill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43" fontId="7" fillId="2" borderId="0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right"/>
    </xf>
    <xf numFmtId="165" fontId="10" fillId="0" borderId="0" xfId="4" applyFont="1" applyFill="1" applyBorder="1"/>
    <xf numFmtId="0" fontId="7" fillId="2" borderId="0" xfId="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39" fontId="7" fillId="2" borderId="0" xfId="1" applyNumberFormat="1" applyFont="1" applyFill="1" applyBorder="1" applyAlignment="1">
      <alignment horizontal="right" vertical="center" wrapText="1"/>
    </xf>
    <xf numFmtId="39" fontId="10" fillId="2" borderId="0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43" fontId="7" fillId="0" borderId="0" xfId="0" applyNumberFormat="1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 wrapText="1"/>
    </xf>
    <xf numFmtId="4" fontId="8" fillId="0" borderId="0" xfId="3" applyNumberFormat="1" applyFont="1" applyBorder="1">
      <alignment wrapText="1"/>
    </xf>
    <xf numFmtId="4" fontId="3" fillId="0" borderId="0" xfId="3" applyNumberFormat="1" applyFont="1" applyBorder="1">
      <alignment wrapText="1"/>
    </xf>
    <xf numFmtId="4" fontId="7" fillId="0" borderId="0" xfId="3" applyNumberFormat="1" applyFont="1" applyBorder="1">
      <alignment wrapText="1"/>
    </xf>
    <xf numFmtId="4" fontId="10" fillId="0" borderId="0" xfId="3" applyNumberFormat="1" applyFont="1" applyBorder="1">
      <alignment wrapText="1"/>
    </xf>
    <xf numFmtId="4" fontId="7" fillId="2" borderId="0" xfId="3" applyNumberFormat="1" applyFont="1" applyFill="1" applyBorder="1">
      <alignment wrapText="1"/>
    </xf>
    <xf numFmtId="43" fontId="7" fillId="0" borderId="0" xfId="3" applyNumberFormat="1" applyFont="1">
      <alignment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5" fontId="9" fillId="0" borderId="0" xfId="4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left" vertical="center" wrapText="1"/>
    </xf>
    <xf numFmtId="43" fontId="9" fillId="0" borderId="1" xfId="1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wrapText="1"/>
    </xf>
    <xf numFmtId="0" fontId="11" fillId="0" borderId="0" xfId="3" applyFont="1" applyBorder="1">
      <alignment wrapText="1"/>
    </xf>
    <xf numFmtId="165" fontId="8" fillId="0" borderId="0" xfId="4" applyFont="1"/>
    <xf numFmtId="165" fontId="9" fillId="0" borderId="0" xfId="4" applyFont="1"/>
    <xf numFmtId="0" fontId="10" fillId="0" borderId="0" xfId="3" applyFont="1" applyBorder="1">
      <alignment wrapText="1"/>
    </xf>
    <xf numFmtId="165" fontId="7" fillId="2" borderId="0" xfId="4" applyFont="1" applyFill="1" applyBorder="1"/>
    <xf numFmtId="0" fontId="12" fillId="2" borderId="0" xfId="3" applyFont="1" applyFill="1">
      <alignment wrapText="1"/>
    </xf>
    <xf numFmtId="0" fontId="9" fillId="2" borderId="0" xfId="0" applyFont="1" applyFill="1" applyBorder="1" applyAlignment="1">
      <alignment horizontal="center"/>
    </xf>
    <xf numFmtId="166" fontId="9" fillId="2" borderId="0" xfId="4" applyNumberFormat="1" applyFont="1" applyFill="1" applyBorder="1"/>
    <xf numFmtId="0" fontId="9" fillId="2" borderId="0" xfId="3" applyFont="1" applyFill="1" applyAlignment="1">
      <alignment horizontal="center" vertical="center" textRotation="90" wrapText="1"/>
    </xf>
    <xf numFmtId="0" fontId="9" fillId="2" borderId="0" xfId="3" applyFont="1" applyFill="1" applyBorder="1" applyAlignment="1">
      <alignment horizontal="center" vertical="center"/>
    </xf>
    <xf numFmtId="12" fontId="9" fillId="2" borderId="0" xfId="4" applyNumberFormat="1" applyFont="1" applyFill="1" applyBorder="1" applyAlignment="1">
      <alignment horizontal="center" vertical="center" wrapText="1"/>
    </xf>
    <xf numFmtId="165" fontId="12" fillId="2" borderId="0" xfId="4" applyFont="1" applyFill="1"/>
    <xf numFmtId="0" fontId="9" fillId="2" borderId="0" xfId="3" applyFont="1" applyFill="1" applyAlignment="1">
      <alignment horizontal="center" vertical="center" wrapText="1"/>
    </xf>
    <xf numFmtId="49" fontId="9" fillId="2" borderId="0" xfId="3" applyNumberFormat="1" applyFont="1" applyFill="1" applyBorder="1" applyAlignment="1">
      <alignment horizontal="center" vertical="center"/>
    </xf>
    <xf numFmtId="43" fontId="9" fillId="2" borderId="0" xfId="1" applyNumberFormat="1" applyFont="1" applyFill="1" applyBorder="1" applyAlignment="1">
      <alignment horizontal="center" vertical="center" wrapText="1"/>
    </xf>
    <xf numFmtId="43" fontId="9" fillId="2" borderId="0" xfId="1" applyNumberFormat="1" applyFont="1" applyFill="1" applyBorder="1" applyAlignment="1">
      <alignment horizontal="right"/>
    </xf>
    <xf numFmtId="0" fontId="13" fillId="0" borderId="0" xfId="3" applyFont="1">
      <alignment wrapText="1"/>
    </xf>
    <xf numFmtId="0" fontId="6" fillId="0" borderId="0" xfId="0" applyFont="1" applyAlignment="1">
      <alignment horizontal="center"/>
    </xf>
    <xf numFmtId="165" fontId="6" fillId="0" borderId="0" xfId="4" applyFont="1" applyBorder="1"/>
    <xf numFmtId="4" fontId="6" fillId="0" borderId="0" xfId="4" applyNumberFormat="1" applyFont="1" applyBorder="1" applyAlignment="1"/>
    <xf numFmtId="4" fontId="6" fillId="0" borderId="1" xfId="4" applyNumberFormat="1" applyFont="1" applyBorder="1" applyAlignment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Comma_D2006" xfId="4"/>
    <cellStyle name="Millares" xfId="1" builtinId="3"/>
    <cellStyle name="Normal" xfId="0" builtinId="0"/>
    <cellStyle name="Normal_D2006" xfId="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10</xdr:col>
      <xdr:colOff>3062</xdr:colOff>
      <xdr:row>5</xdr:row>
      <xdr:rowOff>263638</xdr:rowOff>
    </xdr:to>
    <xdr:sp macro="" textlink="">
      <xdr:nvSpPr>
        <xdr:cNvPr id="2" name="1 CuadroTexto"/>
        <xdr:cNvSpPr txBox="1"/>
      </xdr:nvSpPr>
      <xdr:spPr>
        <a:xfrm>
          <a:off x="0" y="38100"/>
          <a:ext cx="12185537" cy="1197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DO" sz="1400"/>
        </a:p>
        <a:p>
          <a:pPr algn="ctr"/>
          <a:r>
            <a:rPr lang="es-DO" sz="1400" b="1">
              <a:latin typeface="Times New Roman" pitchFamily="18" charset="0"/>
              <a:cs typeface="Times New Roman" pitchFamily="18" charset="0"/>
            </a:rPr>
            <a:t>CORPORACION</a:t>
          </a:r>
          <a:r>
            <a:rPr lang="es-DO" sz="1400" b="1" baseline="0">
              <a:latin typeface="Times New Roman" pitchFamily="18" charset="0"/>
              <a:cs typeface="Times New Roman" pitchFamily="18" charset="0"/>
            </a:rPr>
            <a:t> DE FOMENTO DE LA INDUSTRIA Y DESARROLLO DEL TURISMO</a:t>
          </a:r>
        </a:p>
        <a:p>
          <a:pPr algn="ctr"/>
          <a:r>
            <a:rPr lang="es-DO" sz="1400" b="1" baseline="0">
              <a:latin typeface="Times New Roman" pitchFamily="18" charset="0"/>
              <a:cs typeface="Times New Roman" pitchFamily="18" charset="0"/>
            </a:rPr>
            <a:t>(CORPHOTELS)</a:t>
          </a:r>
          <a:endParaRPr lang="es-DO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107160</xdr:colOff>
      <xdr:row>0</xdr:row>
      <xdr:rowOff>93018</xdr:rowOff>
    </xdr:from>
    <xdr:to>
      <xdr:col>5</xdr:col>
      <xdr:colOff>171450</xdr:colOff>
      <xdr:row>5</xdr:row>
      <xdr:rowOff>175759</xdr:rowOff>
    </xdr:to>
    <xdr:pic>
      <xdr:nvPicPr>
        <xdr:cNvPr id="3" name="Picture 1" descr="LogoCorphote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85" y="93018"/>
          <a:ext cx="1226340" cy="1054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1"/>
  <sheetViews>
    <sheetView tabSelected="1" zoomScaleNormal="100" workbookViewId="0">
      <selection activeCell="I212" sqref="I212"/>
    </sheetView>
  </sheetViews>
  <sheetFormatPr baseColWidth="10" defaultRowHeight="15"/>
  <cols>
    <col min="1" max="1" width="5" bestFit="1" customWidth="1"/>
    <col min="2" max="3" width="3.7109375" bestFit="1" customWidth="1"/>
    <col min="4" max="4" width="6" bestFit="1" customWidth="1"/>
    <col min="5" max="5" width="4" bestFit="1" customWidth="1"/>
    <col min="6" max="6" width="76.42578125" bestFit="1" customWidth="1"/>
    <col min="7" max="8" width="18.7109375" bestFit="1" customWidth="1"/>
    <col min="9" max="9" width="24.85546875" bestFit="1" customWidth="1"/>
    <col min="10" max="10" width="23" bestFit="1" customWidth="1"/>
  </cols>
  <sheetData>
    <row r="1" spans="1:10">
      <c r="A1" s="1"/>
      <c r="D1" s="1"/>
      <c r="E1" s="1"/>
      <c r="F1" s="1"/>
      <c r="G1" s="2"/>
      <c r="H1" s="2"/>
      <c r="I1" s="2"/>
      <c r="J1" s="2"/>
    </row>
    <row r="2" spans="1:10">
      <c r="A2" s="1"/>
      <c r="D2" s="1"/>
      <c r="E2" s="1"/>
      <c r="F2" s="1"/>
      <c r="G2" s="2"/>
      <c r="H2" s="2"/>
      <c r="I2" s="2"/>
      <c r="J2" s="2"/>
    </row>
    <row r="3" spans="1:10">
      <c r="A3" s="1"/>
      <c r="D3" s="1"/>
      <c r="E3" s="1"/>
      <c r="F3" s="1"/>
      <c r="G3" s="2"/>
      <c r="H3" s="2"/>
      <c r="I3" s="2"/>
      <c r="J3" s="2"/>
    </row>
    <row r="4" spans="1:10" ht="15.75">
      <c r="A4" s="1"/>
      <c r="B4" s="92"/>
      <c r="C4" s="92"/>
      <c r="D4" s="92"/>
      <c r="E4" s="92"/>
      <c r="F4" s="92"/>
      <c r="G4" s="92"/>
      <c r="H4" s="92"/>
      <c r="I4" s="92"/>
      <c r="J4" s="92"/>
    </row>
    <row r="5" spans="1:10" ht="15.7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23.25">
      <c r="A6" s="1"/>
      <c r="B6" s="93"/>
      <c r="C6" s="93"/>
      <c r="D6" s="93"/>
      <c r="E6" s="93"/>
      <c r="F6" s="93"/>
      <c r="G6" s="93"/>
      <c r="H6" s="93"/>
      <c r="I6" s="93"/>
      <c r="J6" s="93"/>
    </row>
    <row r="7" spans="1:10" ht="23.25">
      <c r="A7" s="93" t="s">
        <v>0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ht="23.25">
      <c r="A8" s="93" t="s">
        <v>1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23.25">
      <c r="A9" s="94" t="s">
        <v>200</v>
      </c>
      <c r="B9" s="94"/>
      <c r="C9" s="94"/>
      <c r="D9" s="94"/>
      <c r="E9" s="94"/>
      <c r="F9" s="94"/>
      <c r="G9" s="94"/>
      <c r="H9" s="94"/>
      <c r="I9" s="94"/>
      <c r="J9" s="94"/>
    </row>
    <row r="10" spans="1:10" ht="23.25">
      <c r="A10" s="95" t="s">
        <v>2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">
      <c r="A11" s="84"/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18">
      <c r="A12" s="84"/>
      <c r="B12" s="89" t="s">
        <v>3</v>
      </c>
      <c r="C12" s="89"/>
      <c r="D12" s="89"/>
      <c r="E12" s="89"/>
      <c r="F12" s="89"/>
      <c r="G12" s="86"/>
      <c r="H12" s="86"/>
      <c r="I12" s="86"/>
      <c r="J12" s="87">
        <v>123054800</v>
      </c>
    </row>
    <row r="13" spans="1:10" ht="18">
      <c r="A13" s="84"/>
      <c r="B13" s="89" t="s">
        <v>4</v>
      </c>
      <c r="C13" s="89"/>
      <c r="D13" s="89"/>
      <c r="E13" s="89"/>
      <c r="F13" s="89"/>
      <c r="G13" s="86"/>
      <c r="H13" s="86"/>
      <c r="I13" s="86"/>
      <c r="J13" s="88">
        <v>18286264.100000001</v>
      </c>
    </row>
    <row r="14" spans="1:10" ht="18">
      <c r="A14" s="84"/>
      <c r="B14" s="90" t="s">
        <v>5</v>
      </c>
      <c r="C14" s="90"/>
      <c r="D14" s="90"/>
      <c r="E14" s="90"/>
      <c r="F14" s="90"/>
      <c r="G14" s="86"/>
      <c r="H14" s="86"/>
      <c r="I14" s="86"/>
      <c r="J14" s="87">
        <f>+J12-J13</f>
        <v>104768535.90000001</v>
      </c>
    </row>
    <row r="15" spans="1:10" ht="6" customHeight="1">
      <c r="A15" s="1"/>
      <c r="B15" s="4"/>
      <c r="C15" s="4"/>
      <c r="D15" s="4"/>
      <c r="E15" s="4"/>
      <c r="F15" s="4"/>
      <c r="G15" s="5"/>
      <c r="H15" s="5"/>
      <c r="I15" s="5"/>
      <c r="J15" s="6"/>
    </row>
    <row r="16" spans="1:10">
      <c r="A16" s="73"/>
      <c r="B16" s="91" t="s">
        <v>6</v>
      </c>
      <c r="C16" s="91"/>
      <c r="D16" s="91"/>
      <c r="E16" s="91"/>
      <c r="F16" s="91"/>
      <c r="G16" s="91"/>
      <c r="H16" s="74"/>
      <c r="I16" s="74"/>
      <c r="J16" s="75"/>
    </row>
    <row r="17" spans="1:10" ht="68.25" customHeight="1">
      <c r="A17" s="76" t="s">
        <v>7</v>
      </c>
      <c r="B17" s="76" t="s">
        <v>8</v>
      </c>
      <c r="C17" s="76" t="s">
        <v>9</v>
      </c>
      <c r="D17" s="76" t="s">
        <v>10</v>
      </c>
      <c r="E17" s="76" t="s">
        <v>11</v>
      </c>
      <c r="F17" s="77" t="s">
        <v>12</v>
      </c>
      <c r="G17" s="78"/>
      <c r="H17" s="78"/>
      <c r="I17" s="78" t="s">
        <v>194</v>
      </c>
      <c r="J17" s="79"/>
    </row>
    <row r="18" spans="1:10">
      <c r="A18" s="80">
        <v>2</v>
      </c>
      <c r="B18" s="81" t="s">
        <v>13</v>
      </c>
      <c r="C18" s="81"/>
      <c r="D18" s="9"/>
      <c r="E18" s="9"/>
      <c r="F18" s="9" t="s">
        <v>14</v>
      </c>
      <c r="G18" s="82"/>
      <c r="H18" s="82"/>
      <c r="I18" s="82">
        <f>+I21+I22+I27+I32+I48</f>
        <v>3608066.8499999996</v>
      </c>
      <c r="J18" s="83" t="s">
        <v>15</v>
      </c>
    </row>
    <row r="19" spans="1:10" ht="15.75">
      <c r="A19" s="12">
        <v>2</v>
      </c>
      <c r="B19" s="13" t="s">
        <v>16</v>
      </c>
      <c r="C19" s="13" t="s">
        <v>16</v>
      </c>
      <c r="D19" s="14" t="s">
        <v>15</v>
      </c>
      <c r="E19" s="14"/>
      <c r="F19" s="14" t="s">
        <v>17</v>
      </c>
      <c r="G19" s="15"/>
      <c r="H19" s="15"/>
      <c r="I19" s="15"/>
      <c r="J19" s="16" t="s">
        <v>15</v>
      </c>
    </row>
    <row r="20" spans="1:10" ht="15.75">
      <c r="A20" s="17">
        <v>2</v>
      </c>
      <c r="B20" s="18">
        <v>1</v>
      </c>
      <c r="C20" s="18">
        <v>1</v>
      </c>
      <c r="D20" s="18">
        <v>1</v>
      </c>
      <c r="E20" s="18"/>
      <c r="F20" s="14" t="s">
        <v>18</v>
      </c>
      <c r="G20" s="15"/>
      <c r="H20" s="15"/>
      <c r="I20" s="15">
        <f>+I21+I22+I27</f>
        <v>2710895.6399999997</v>
      </c>
      <c r="J20" s="5" t="s">
        <v>15</v>
      </c>
    </row>
    <row r="21" spans="1:10" ht="15.75">
      <c r="A21" s="17">
        <v>2</v>
      </c>
      <c r="B21" s="18">
        <v>1</v>
      </c>
      <c r="C21" s="18">
        <v>1</v>
      </c>
      <c r="D21" s="18">
        <v>1</v>
      </c>
      <c r="E21" s="18">
        <v>1</v>
      </c>
      <c r="F21" s="19" t="s">
        <v>19</v>
      </c>
      <c r="G21" s="20"/>
      <c r="H21" s="20"/>
      <c r="I21" s="15">
        <v>2596072.84</v>
      </c>
      <c r="J21" s="21" t="s">
        <v>15</v>
      </c>
    </row>
    <row r="22" spans="1:10" ht="15.75">
      <c r="A22" s="17">
        <v>2</v>
      </c>
      <c r="B22" s="18">
        <v>1</v>
      </c>
      <c r="C22" s="18">
        <v>1</v>
      </c>
      <c r="D22" s="18">
        <v>2</v>
      </c>
      <c r="E22" s="18"/>
      <c r="F22" s="14" t="s">
        <v>20</v>
      </c>
      <c r="G22" s="15"/>
      <c r="H22" s="15"/>
      <c r="I22" s="15">
        <f>I23+I24</f>
        <v>114822.8</v>
      </c>
      <c r="J22" s="16" t="s">
        <v>15</v>
      </c>
    </row>
    <row r="23" spans="1:10" ht="15.75">
      <c r="A23" s="17">
        <v>2</v>
      </c>
      <c r="B23" s="18">
        <v>1</v>
      </c>
      <c r="C23" s="18">
        <v>1</v>
      </c>
      <c r="D23" s="18">
        <v>2</v>
      </c>
      <c r="E23" s="18">
        <v>1</v>
      </c>
      <c r="F23" s="19" t="s">
        <v>21</v>
      </c>
      <c r="G23" s="20"/>
      <c r="H23" s="20"/>
      <c r="I23" s="20">
        <v>111322.8</v>
      </c>
      <c r="J23" s="21" t="s">
        <v>15</v>
      </c>
    </row>
    <row r="24" spans="1:10" ht="15.75">
      <c r="A24" s="17">
        <v>2</v>
      </c>
      <c r="B24" s="18">
        <v>1</v>
      </c>
      <c r="C24" s="18">
        <v>1</v>
      </c>
      <c r="D24" s="18">
        <v>2</v>
      </c>
      <c r="E24" s="18">
        <v>3</v>
      </c>
      <c r="F24" s="19" t="s">
        <v>22</v>
      </c>
      <c r="G24" s="20"/>
      <c r="H24" s="20"/>
      <c r="I24" s="20">
        <v>3500</v>
      </c>
      <c r="J24" s="21"/>
    </row>
    <row r="25" spans="1:10" ht="15.75">
      <c r="A25" s="17">
        <v>2</v>
      </c>
      <c r="B25" s="18">
        <v>1</v>
      </c>
      <c r="C25" s="18">
        <v>1</v>
      </c>
      <c r="D25" s="18">
        <v>2</v>
      </c>
      <c r="E25" s="18">
        <v>4</v>
      </c>
      <c r="F25" s="19" t="s">
        <v>23</v>
      </c>
      <c r="G25" s="20"/>
      <c r="H25" s="20"/>
      <c r="I25" s="15">
        <v>0</v>
      </c>
      <c r="J25" s="21"/>
    </row>
    <row r="26" spans="1:10" ht="15.75">
      <c r="A26" s="17">
        <v>2</v>
      </c>
      <c r="B26" s="18">
        <v>1</v>
      </c>
      <c r="C26" s="18">
        <v>1</v>
      </c>
      <c r="D26" s="18">
        <v>2</v>
      </c>
      <c r="E26" s="18">
        <v>2</v>
      </c>
      <c r="F26" s="19" t="s">
        <v>24</v>
      </c>
      <c r="G26" s="20"/>
      <c r="H26" s="20"/>
      <c r="I26" s="20">
        <v>0</v>
      </c>
      <c r="J26" s="21" t="s">
        <v>15</v>
      </c>
    </row>
    <row r="27" spans="1:10" ht="15.75">
      <c r="A27" s="22">
        <v>2</v>
      </c>
      <c r="B27" s="23">
        <v>1</v>
      </c>
      <c r="C27" s="23">
        <v>1</v>
      </c>
      <c r="D27" s="23">
        <v>3</v>
      </c>
      <c r="E27" s="23"/>
      <c r="F27" s="14" t="s">
        <v>25</v>
      </c>
      <c r="G27" s="15"/>
      <c r="H27" s="15"/>
      <c r="I27" s="15"/>
      <c r="J27" s="5" t="s">
        <v>15</v>
      </c>
    </row>
    <row r="28" spans="1:10" ht="15.75">
      <c r="A28" s="22">
        <v>2</v>
      </c>
      <c r="B28" s="23">
        <v>1</v>
      </c>
      <c r="C28" s="23">
        <v>1</v>
      </c>
      <c r="D28" s="23">
        <v>4</v>
      </c>
      <c r="E28" s="23"/>
      <c r="F28" s="14" t="s">
        <v>26</v>
      </c>
      <c r="G28" s="15"/>
      <c r="H28" s="15"/>
      <c r="I28" s="15">
        <v>0</v>
      </c>
      <c r="J28" s="5" t="s">
        <v>27</v>
      </c>
    </row>
    <row r="29" spans="1:10" ht="15.75">
      <c r="A29" s="22">
        <v>2</v>
      </c>
      <c r="B29" s="23">
        <v>1</v>
      </c>
      <c r="C29" s="23">
        <v>1</v>
      </c>
      <c r="D29" s="23">
        <v>5</v>
      </c>
      <c r="E29" s="23"/>
      <c r="F29" s="14" t="s">
        <v>28</v>
      </c>
      <c r="G29" s="15"/>
      <c r="H29" s="15"/>
      <c r="I29" s="15">
        <f>SUM(I30:I31)</f>
        <v>0</v>
      </c>
      <c r="J29" s="16" t="s">
        <v>15</v>
      </c>
    </row>
    <row r="30" spans="1:10" ht="15.75">
      <c r="A30" s="17">
        <v>2</v>
      </c>
      <c r="B30" s="18">
        <v>1</v>
      </c>
      <c r="C30" s="18">
        <v>1</v>
      </c>
      <c r="D30" s="18">
        <v>5</v>
      </c>
      <c r="E30" s="18">
        <v>1</v>
      </c>
      <c r="F30" s="19" t="s">
        <v>29</v>
      </c>
      <c r="G30" s="20"/>
      <c r="H30" s="20"/>
      <c r="I30" s="20"/>
      <c r="J30" s="21" t="s">
        <v>15</v>
      </c>
    </row>
    <row r="31" spans="1:10" ht="15.75">
      <c r="A31" s="17">
        <v>2</v>
      </c>
      <c r="B31" s="18">
        <v>1</v>
      </c>
      <c r="C31" s="18">
        <v>1</v>
      </c>
      <c r="D31" s="18">
        <v>5</v>
      </c>
      <c r="E31" s="18">
        <v>2</v>
      </c>
      <c r="F31" s="19" t="s">
        <v>30</v>
      </c>
      <c r="G31" s="20"/>
      <c r="H31" s="20"/>
      <c r="I31" s="20">
        <v>0</v>
      </c>
      <c r="J31" s="21" t="s">
        <v>15</v>
      </c>
    </row>
    <row r="32" spans="1:10" ht="15.75">
      <c r="A32" s="22">
        <v>2</v>
      </c>
      <c r="B32" s="23">
        <v>1</v>
      </c>
      <c r="C32" s="23">
        <v>2</v>
      </c>
      <c r="D32" s="23" t="s">
        <v>15</v>
      </c>
      <c r="E32" s="23"/>
      <c r="F32" s="14" t="s">
        <v>31</v>
      </c>
      <c r="G32" s="15"/>
      <c r="H32" s="15"/>
      <c r="I32" s="15">
        <f>+I37+I35</f>
        <v>490523.44</v>
      </c>
      <c r="J32" s="16" t="s">
        <v>15</v>
      </c>
    </row>
    <row r="33" spans="1:10" ht="15.75">
      <c r="A33" s="17">
        <v>2</v>
      </c>
      <c r="B33" s="23">
        <v>1</v>
      </c>
      <c r="C33" s="23">
        <v>2</v>
      </c>
      <c r="D33" s="23">
        <v>2</v>
      </c>
      <c r="E33" s="23"/>
      <c r="F33" s="14" t="s">
        <v>32</v>
      </c>
      <c r="G33" s="15"/>
      <c r="H33" s="15"/>
      <c r="I33" s="15">
        <v>0</v>
      </c>
      <c r="J33" s="16" t="s">
        <v>15</v>
      </c>
    </row>
    <row r="34" spans="1:10" ht="15.75">
      <c r="A34" s="17">
        <v>2</v>
      </c>
      <c r="B34" s="23">
        <v>1</v>
      </c>
      <c r="C34" s="23">
        <v>2</v>
      </c>
      <c r="D34" s="23">
        <v>2</v>
      </c>
      <c r="E34" s="18">
        <v>2</v>
      </c>
      <c r="F34" s="19" t="s">
        <v>33</v>
      </c>
      <c r="G34" s="20"/>
      <c r="H34" s="20"/>
      <c r="I34" s="20">
        <v>0</v>
      </c>
      <c r="J34" s="21" t="s">
        <v>15</v>
      </c>
    </row>
    <row r="35" spans="1:10" ht="15.75">
      <c r="A35" s="17">
        <v>2</v>
      </c>
      <c r="B35" s="23">
        <v>1</v>
      </c>
      <c r="C35" s="23">
        <v>2</v>
      </c>
      <c r="D35" s="23">
        <v>2</v>
      </c>
      <c r="E35" s="18">
        <v>3</v>
      </c>
      <c r="F35" s="19" t="s">
        <v>34</v>
      </c>
      <c r="G35" s="20"/>
      <c r="H35" s="20"/>
      <c r="I35" s="20"/>
      <c r="J35" s="21"/>
    </row>
    <row r="36" spans="1:10" ht="15.75">
      <c r="A36" s="17">
        <v>2</v>
      </c>
      <c r="B36" s="23">
        <v>1</v>
      </c>
      <c r="C36" s="24">
        <v>2</v>
      </c>
      <c r="D36" s="24">
        <v>2</v>
      </c>
      <c r="E36" s="24">
        <v>4</v>
      </c>
      <c r="F36" s="25" t="s">
        <v>35</v>
      </c>
      <c r="G36" s="20"/>
      <c r="H36" s="20"/>
      <c r="I36" s="20">
        <v>0</v>
      </c>
      <c r="J36" s="21" t="s">
        <v>15</v>
      </c>
    </row>
    <row r="37" spans="1:10" ht="15.75">
      <c r="A37" s="17">
        <v>2</v>
      </c>
      <c r="B37" s="23">
        <v>1</v>
      </c>
      <c r="C37" s="24">
        <v>2</v>
      </c>
      <c r="D37" s="24">
        <v>2</v>
      </c>
      <c r="E37" s="24">
        <v>5</v>
      </c>
      <c r="F37" s="26" t="s">
        <v>36</v>
      </c>
      <c r="G37" s="20"/>
      <c r="H37" s="20"/>
      <c r="I37" s="20">
        <v>490523.44</v>
      </c>
      <c r="J37" s="21"/>
    </row>
    <row r="38" spans="1:10" ht="15.75">
      <c r="A38" s="17">
        <v>2</v>
      </c>
      <c r="B38" s="23">
        <v>1</v>
      </c>
      <c r="C38" s="24">
        <v>2</v>
      </c>
      <c r="D38" s="24">
        <v>2</v>
      </c>
      <c r="E38" s="24">
        <v>6</v>
      </c>
      <c r="F38" s="26" t="s">
        <v>37</v>
      </c>
      <c r="G38" s="20"/>
      <c r="H38" s="20"/>
      <c r="I38" s="20">
        <v>0</v>
      </c>
      <c r="J38" s="21" t="s">
        <v>15</v>
      </c>
    </row>
    <row r="39" spans="1:10" ht="15.75">
      <c r="A39" s="17"/>
      <c r="B39" s="23"/>
      <c r="C39" s="24"/>
      <c r="D39" s="24"/>
      <c r="E39" s="24"/>
      <c r="F39" s="26" t="s">
        <v>38</v>
      </c>
      <c r="G39" s="20"/>
      <c r="H39" s="20"/>
      <c r="I39" s="20">
        <v>0</v>
      </c>
      <c r="J39" s="21" t="s">
        <v>15</v>
      </c>
    </row>
    <row r="40" spans="1:10" ht="15.75">
      <c r="A40" s="22">
        <v>2</v>
      </c>
      <c r="B40" s="23">
        <v>1</v>
      </c>
      <c r="C40" s="24">
        <v>3</v>
      </c>
      <c r="D40" s="24"/>
      <c r="E40" s="24"/>
      <c r="F40" s="27" t="s">
        <v>39</v>
      </c>
      <c r="G40" s="15"/>
      <c r="H40" s="15"/>
      <c r="I40" s="15">
        <f>I43</f>
        <v>27000</v>
      </c>
      <c r="J40" s="5"/>
    </row>
    <row r="41" spans="1:10" ht="15.75">
      <c r="A41" s="17">
        <v>2</v>
      </c>
      <c r="B41" s="23">
        <v>1</v>
      </c>
      <c r="C41" s="24">
        <v>3</v>
      </c>
      <c r="D41" s="24">
        <v>1</v>
      </c>
      <c r="E41" s="24"/>
      <c r="F41" s="28" t="s">
        <v>40</v>
      </c>
      <c r="G41" s="20"/>
      <c r="H41" s="20"/>
      <c r="I41" s="20">
        <v>0</v>
      </c>
      <c r="J41" s="21"/>
    </row>
    <row r="42" spans="1:10" ht="15.75">
      <c r="A42" s="17">
        <v>2</v>
      </c>
      <c r="B42" s="23">
        <v>1</v>
      </c>
      <c r="C42" s="24">
        <v>3</v>
      </c>
      <c r="D42" s="24">
        <v>1</v>
      </c>
      <c r="E42" s="24">
        <v>1</v>
      </c>
      <c r="F42" s="28" t="s">
        <v>41</v>
      </c>
      <c r="G42" s="20"/>
      <c r="H42" s="20"/>
      <c r="I42" s="20">
        <v>0</v>
      </c>
      <c r="J42" s="21"/>
    </row>
    <row r="43" spans="1:10" ht="15.75">
      <c r="A43" s="17">
        <v>2</v>
      </c>
      <c r="B43" s="23">
        <v>1</v>
      </c>
      <c r="C43" s="24">
        <v>3</v>
      </c>
      <c r="D43" s="24">
        <v>2</v>
      </c>
      <c r="E43" s="24"/>
      <c r="F43" s="28" t="s">
        <v>42</v>
      </c>
      <c r="G43" s="20"/>
      <c r="H43" s="20"/>
      <c r="I43" s="20">
        <v>27000</v>
      </c>
      <c r="J43" s="21"/>
    </row>
    <row r="44" spans="1:10" ht="15.75">
      <c r="A44" s="17">
        <v>2</v>
      </c>
      <c r="B44" s="23">
        <v>1</v>
      </c>
      <c r="C44" s="24">
        <v>5</v>
      </c>
      <c r="D44" s="24" t="s">
        <v>15</v>
      </c>
      <c r="E44" s="24"/>
      <c r="F44" s="29" t="s">
        <v>43</v>
      </c>
      <c r="G44" s="15"/>
      <c r="H44" s="15"/>
      <c r="I44" s="15">
        <f>SUM(I45)</f>
        <v>0</v>
      </c>
      <c r="J44" s="21" t="s">
        <v>15</v>
      </c>
    </row>
    <row r="45" spans="1:10" ht="15.75">
      <c r="A45" s="17">
        <v>2</v>
      </c>
      <c r="B45" s="23">
        <v>1</v>
      </c>
      <c r="C45" s="24">
        <v>4</v>
      </c>
      <c r="D45" s="24">
        <v>2</v>
      </c>
      <c r="E45" s="24"/>
      <c r="F45" s="29" t="s">
        <v>44</v>
      </c>
      <c r="G45" s="15"/>
      <c r="H45" s="15"/>
      <c r="I45" s="15">
        <f>SUM(I46:I47)</f>
        <v>0</v>
      </c>
      <c r="J45" s="21" t="s">
        <v>27</v>
      </c>
    </row>
    <row r="46" spans="1:10" ht="15.75">
      <c r="A46" s="17">
        <v>2</v>
      </c>
      <c r="B46" s="23">
        <v>1</v>
      </c>
      <c r="C46" s="24">
        <v>4</v>
      </c>
      <c r="D46" s="24">
        <v>2</v>
      </c>
      <c r="E46" s="24">
        <v>1</v>
      </c>
      <c r="F46" s="26" t="s">
        <v>45</v>
      </c>
      <c r="G46" s="20"/>
      <c r="H46" s="20"/>
      <c r="I46" s="20">
        <v>0</v>
      </c>
      <c r="J46" s="21" t="s">
        <v>15</v>
      </c>
    </row>
    <row r="47" spans="1:10" ht="15.75">
      <c r="A47" s="17">
        <v>2</v>
      </c>
      <c r="B47" s="23">
        <v>1</v>
      </c>
      <c r="C47" s="24">
        <v>4</v>
      </c>
      <c r="D47" s="24">
        <v>2</v>
      </c>
      <c r="E47" s="24">
        <v>3</v>
      </c>
      <c r="F47" s="26" t="s">
        <v>46</v>
      </c>
      <c r="G47" s="20"/>
      <c r="H47" s="20"/>
      <c r="I47" s="20">
        <v>0</v>
      </c>
      <c r="J47" s="21" t="s">
        <v>15</v>
      </c>
    </row>
    <row r="48" spans="1:10" ht="15.75">
      <c r="A48" s="17">
        <v>2</v>
      </c>
      <c r="B48" s="23">
        <v>1</v>
      </c>
      <c r="C48" s="24">
        <v>5</v>
      </c>
      <c r="D48" s="24" t="s">
        <v>15</v>
      </c>
      <c r="E48" s="24"/>
      <c r="F48" s="29" t="s">
        <v>47</v>
      </c>
      <c r="G48" s="15"/>
      <c r="H48" s="15"/>
      <c r="I48" s="15">
        <f>+I49+I50+I51</f>
        <v>406647.77</v>
      </c>
      <c r="J48" s="16" t="s">
        <v>15</v>
      </c>
    </row>
    <row r="49" spans="1:10" ht="15.75">
      <c r="A49" s="17">
        <v>2</v>
      </c>
      <c r="B49" s="23">
        <v>1</v>
      </c>
      <c r="C49" s="24">
        <v>5</v>
      </c>
      <c r="D49" s="24">
        <v>1</v>
      </c>
      <c r="E49" s="30" t="s">
        <v>48</v>
      </c>
      <c r="F49" s="26" t="s">
        <v>49</v>
      </c>
      <c r="G49" s="20"/>
      <c r="H49" s="20"/>
      <c r="I49" s="20">
        <v>187468.47000000003</v>
      </c>
      <c r="J49" s="21" t="s">
        <v>15</v>
      </c>
    </row>
    <row r="50" spans="1:10" ht="15.75">
      <c r="A50" s="17">
        <v>2</v>
      </c>
      <c r="B50" s="23">
        <v>1</v>
      </c>
      <c r="C50" s="24">
        <v>5</v>
      </c>
      <c r="D50" s="24">
        <v>2</v>
      </c>
      <c r="E50" s="30" t="s">
        <v>48</v>
      </c>
      <c r="F50" s="26" t="s">
        <v>50</v>
      </c>
      <c r="G50" s="20"/>
      <c r="H50" s="20"/>
      <c r="I50" s="20">
        <v>192113.65</v>
      </c>
      <c r="J50" s="21"/>
    </row>
    <row r="51" spans="1:10" ht="15.75">
      <c r="A51" s="17">
        <v>2</v>
      </c>
      <c r="B51" s="23">
        <v>1</v>
      </c>
      <c r="C51" s="24">
        <v>5</v>
      </c>
      <c r="D51" s="24">
        <v>3</v>
      </c>
      <c r="E51" s="30" t="s">
        <v>48</v>
      </c>
      <c r="F51" s="26" t="s">
        <v>51</v>
      </c>
      <c r="G51" s="20"/>
      <c r="H51" s="20"/>
      <c r="I51" s="20">
        <v>27065.65</v>
      </c>
      <c r="J51" s="21"/>
    </row>
    <row r="52" spans="1:10" ht="15.75">
      <c r="A52" s="17"/>
      <c r="B52" s="23"/>
      <c r="C52" s="24"/>
      <c r="D52" s="24" t="s">
        <v>15</v>
      </c>
      <c r="E52" s="24"/>
      <c r="F52" s="29"/>
      <c r="G52" s="15"/>
      <c r="H52" s="15"/>
      <c r="I52" s="15"/>
      <c r="J52" s="21" t="s">
        <v>15</v>
      </c>
    </row>
    <row r="53" spans="1:10" ht="15.75">
      <c r="A53" s="17"/>
      <c r="B53" s="23"/>
      <c r="C53" s="24"/>
      <c r="D53" s="24"/>
      <c r="E53" s="24"/>
      <c r="F53" s="29"/>
      <c r="G53" s="15"/>
      <c r="H53" s="15"/>
      <c r="I53" s="15"/>
      <c r="J53" s="21"/>
    </row>
    <row r="54" spans="1:10" ht="15.75">
      <c r="A54" s="17"/>
      <c r="B54" s="23"/>
      <c r="C54" s="24" t="s">
        <v>15</v>
      </c>
      <c r="D54" s="24" t="s">
        <v>15</v>
      </c>
      <c r="E54" s="24"/>
      <c r="F54" s="31" t="s">
        <v>52</v>
      </c>
      <c r="G54" s="32"/>
      <c r="H54" s="32"/>
      <c r="I54" s="32"/>
      <c r="J54" s="33">
        <f>+I21+I22+I27+I32+I48+I40+I29</f>
        <v>3635066.8499999996</v>
      </c>
    </row>
    <row r="55" spans="1:10" ht="15.75">
      <c r="A55" s="17"/>
      <c r="B55" s="23"/>
      <c r="C55" s="24"/>
      <c r="D55" s="24"/>
      <c r="E55" s="24"/>
      <c r="F55" s="31"/>
      <c r="G55" s="32"/>
      <c r="H55" s="32"/>
      <c r="I55" s="32"/>
      <c r="J55" s="33"/>
    </row>
    <row r="56" spans="1:10" ht="15.75">
      <c r="A56" s="17"/>
      <c r="B56" s="23"/>
      <c r="C56" s="24" t="s">
        <v>15</v>
      </c>
      <c r="D56" s="24"/>
      <c r="E56" s="24"/>
      <c r="F56" s="29"/>
      <c r="G56" s="15"/>
      <c r="H56" s="15"/>
      <c r="I56" s="15"/>
      <c r="J56" s="21"/>
    </row>
    <row r="57" spans="1:10" ht="15.75">
      <c r="A57" s="8">
        <v>2</v>
      </c>
      <c r="B57" s="34">
        <v>2</v>
      </c>
      <c r="C57" s="35" t="s">
        <v>15</v>
      </c>
      <c r="D57" s="36" t="s">
        <v>15</v>
      </c>
      <c r="E57" s="36"/>
      <c r="F57" s="37" t="s">
        <v>53</v>
      </c>
      <c r="G57" s="38"/>
      <c r="H57" s="38"/>
      <c r="I57" s="32"/>
      <c r="J57" s="10" t="s">
        <v>15</v>
      </c>
    </row>
    <row r="58" spans="1:10" ht="15.75">
      <c r="A58" s="22">
        <v>2</v>
      </c>
      <c r="B58" s="23">
        <v>2</v>
      </c>
      <c r="C58" s="39" t="s">
        <v>16</v>
      </c>
      <c r="D58" s="40" t="s">
        <v>15</v>
      </c>
      <c r="E58" s="40"/>
      <c r="F58" s="27" t="s">
        <v>54</v>
      </c>
      <c r="G58" s="15"/>
      <c r="H58" s="15"/>
      <c r="I58" s="15">
        <f>+I60+I61+I63+I64+I62+I68+I67</f>
        <v>204933.36</v>
      </c>
      <c r="J58" s="16" t="s">
        <v>27</v>
      </c>
    </row>
    <row r="59" spans="1:10" ht="15.75">
      <c r="A59" s="22">
        <v>2</v>
      </c>
      <c r="B59" s="23">
        <v>1</v>
      </c>
      <c r="C59" s="24">
        <v>1</v>
      </c>
      <c r="D59" s="24">
        <v>1</v>
      </c>
      <c r="E59" s="24"/>
      <c r="F59" s="29" t="s">
        <v>55</v>
      </c>
      <c r="G59" s="20"/>
      <c r="H59" s="15"/>
      <c r="I59" s="20">
        <v>0</v>
      </c>
      <c r="J59" s="21" t="s">
        <v>15</v>
      </c>
    </row>
    <row r="60" spans="1:10" ht="15.75">
      <c r="A60" s="22">
        <v>2</v>
      </c>
      <c r="B60" s="23">
        <v>1</v>
      </c>
      <c r="C60" s="24">
        <v>1</v>
      </c>
      <c r="D60" s="24">
        <v>2</v>
      </c>
      <c r="E60" s="24"/>
      <c r="F60" s="29" t="s">
        <v>56</v>
      </c>
      <c r="G60" s="20"/>
      <c r="H60" s="15"/>
      <c r="I60" s="15">
        <v>292.95</v>
      </c>
      <c r="J60" s="21" t="s">
        <v>15</v>
      </c>
    </row>
    <row r="61" spans="1:10" ht="15.75">
      <c r="A61" s="22">
        <v>2</v>
      </c>
      <c r="B61" s="23">
        <v>1</v>
      </c>
      <c r="C61" s="24">
        <v>1</v>
      </c>
      <c r="D61" s="24">
        <v>3</v>
      </c>
      <c r="E61" s="24"/>
      <c r="F61" s="29" t="s">
        <v>57</v>
      </c>
      <c r="G61" s="20"/>
      <c r="H61" s="15"/>
      <c r="I61" s="15">
        <v>75773.83</v>
      </c>
      <c r="J61" s="21" t="s">
        <v>15</v>
      </c>
    </row>
    <row r="62" spans="1:10" ht="15.75">
      <c r="A62" s="22">
        <v>2</v>
      </c>
      <c r="B62" s="23">
        <v>1</v>
      </c>
      <c r="C62" s="24">
        <v>1</v>
      </c>
      <c r="D62" s="24">
        <v>4</v>
      </c>
      <c r="E62" s="24"/>
      <c r="F62" s="27" t="s">
        <v>58</v>
      </c>
      <c r="G62" s="20"/>
      <c r="H62" s="15"/>
      <c r="I62" s="15">
        <v>1140</v>
      </c>
      <c r="J62" s="21" t="s">
        <v>15</v>
      </c>
    </row>
    <row r="63" spans="1:10" ht="15.75">
      <c r="A63" s="22">
        <v>2</v>
      </c>
      <c r="B63" s="23">
        <v>1</v>
      </c>
      <c r="C63" s="24">
        <v>1</v>
      </c>
      <c r="D63" s="24">
        <v>5</v>
      </c>
      <c r="E63" s="41"/>
      <c r="F63" s="27" t="s">
        <v>59</v>
      </c>
      <c r="G63" s="20"/>
      <c r="H63" s="15"/>
      <c r="I63" s="15">
        <v>23664.5</v>
      </c>
      <c r="J63" s="21" t="s">
        <v>27</v>
      </c>
    </row>
    <row r="64" spans="1:10" ht="15.75">
      <c r="A64" s="22">
        <v>2</v>
      </c>
      <c r="B64" s="23">
        <v>1</v>
      </c>
      <c r="C64" s="24">
        <v>1</v>
      </c>
      <c r="D64" s="24">
        <v>6</v>
      </c>
      <c r="E64" s="24"/>
      <c r="F64" s="29" t="s">
        <v>60</v>
      </c>
      <c r="G64" s="15"/>
      <c r="H64" s="15"/>
      <c r="I64" s="15">
        <f>+I65</f>
        <v>69227.08</v>
      </c>
      <c r="J64" s="21" t="s">
        <v>15</v>
      </c>
    </row>
    <row r="65" spans="1:10" ht="15.75">
      <c r="A65" s="17">
        <v>2</v>
      </c>
      <c r="B65" s="18">
        <v>1</v>
      </c>
      <c r="C65" s="41">
        <v>1</v>
      </c>
      <c r="D65" s="41">
        <v>6</v>
      </c>
      <c r="E65" s="24">
        <v>1</v>
      </c>
      <c r="F65" s="25" t="s">
        <v>61</v>
      </c>
      <c r="G65" s="20"/>
      <c r="H65" s="20"/>
      <c r="I65" s="20">
        <v>69227.08</v>
      </c>
      <c r="J65" s="21" t="s">
        <v>15</v>
      </c>
    </row>
    <row r="66" spans="1:10" ht="15.75">
      <c r="A66" s="17">
        <v>2</v>
      </c>
      <c r="B66" s="18">
        <v>1</v>
      </c>
      <c r="C66" s="41">
        <v>1</v>
      </c>
      <c r="D66" s="41">
        <v>6</v>
      </c>
      <c r="E66" s="24">
        <v>2</v>
      </c>
      <c r="F66" s="26" t="s">
        <v>62</v>
      </c>
      <c r="G66" s="20"/>
      <c r="H66" s="20"/>
      <c r="I66" s="20">
        <v>0</v>
      </c>
      <c r="J66" s="21" t="s">
        <v>15</v>
      </c>
    </row>
    <row r="67" spans="1:10" ht="15.75">
      <c r="A67" s="22">
        <v>2</v>
      </c>
      <c r="B67" s="23">
        <v>2</v>
      </c>
      <c r="C67" s="24">
        <v>1</v>
      </c>
      <c r="D67" s="24">
        <v>7</v>
      </c>
      <c r="E67" s="24"/>
      <c r="F67" s="27" t="s">
        <v>63</v>
      </c>
      <c r="G67" s="15"/>
      <c r="H67" s="15"/>
      <c r="I67" s="20">
        <v>4335</v>
      </c>
      <c r="J67" s="21" t="s">
        <v>15</v>
      </c>
    </row>
    <row r="68" spans="1:10" ht="15.75">
      <c r="A68" s="17">
        <v>2</v>
      </c>
      <c r="B68" s="23">
        <v>2</v>
      </c>
      <c r="C68" s="24">
        <v>1</v>
      </c>
      <c r="D68" s="41">
        <v>8</v>
      </c>
      <c r="E68" s="24"/>
      <c r="F68" s="28" t="s">
        <v>64</v>
      </c>
      <c r="G68" s="20"/>
      <c r="H68" s="20"/>
      <c r="I68" s="20">
        <v>30500</v>
      </c>
      <c r="J68" s="21" t="s">
        <v>15</v>
      </c>
    </row>
    <row r="69" spans="1:10" ht="15.75">
      <c r="A69" s="17">
        <v>2</v>
      </c>
      <c r="B69" s="23">
        <v>2</v>
      </c>
      <c r="C69" s="24">
        <v>2</v>
      </c>
      <c r="D69" s="24" t="s">
        <v>27</v>
      </c>
      <c r="E69" s="24"/>
      <c r="F69" s="29" t="s">
        <v>65</v>
      </c>
      <c r="G69" s="15"/>
      <c r="H69" s="15"/>
      <c r="I69" s="15">
        <f>SUM(I70:I71)</f>
        <v>2909.51</v>
      </c>
      <c r="J69" s="16" t="s">
        <v>15</v>
      </c>
    </row>
    <row r="70" spans="1:10" ht="15.75">
      <c r="A70" s="17">
        <v>2</v>
      </c>
      <c r="B70" s="23">
        <v>2</v>
      </c>
      <c r="C70" s="41">
        <v>2</v>
      </c>
      <c r="D70" s="41">
        <v>1</v>
      </c>
      <c r="E70" s="41"/>
      <c r="F70" s="42" t="s">
        <v>66</v>
      </c>
      <c r="G70" s="20"/>
      <c r="H70" s="20"/>
      <c r="I70" s="20">
        <v>625</v>
      </c>
      <c r="J70" s="21" t="s">
        <v>15</v>
      </c>
    </row>
    <row r="71" spans="1:10" ht="15.75">
      <c r="A71" s="17">
        <v>2</v>
      </c>
      <c r="B71" s="23">
        <v>2</v>
      </c>
      <c r="C71" s="41">
        <v>2</v>
      </c>
      <c r="D71" s="41">
        <v>2</v>
      </c>
      <c r="E71" s="41"/>
      <c r="F71" s="42" t="s">
        <v>67</v>
      </c>
      <c r="G71" s="20"/>
      <c r="H71" s="20"/>
      <c r="I71" s="20">
        <v>2284.5100000000002</v>
      </c>
      <c r="J71" s="21" t="s">
        <v>15</v>
      </c>
    </row>
    <row r="72" spans="1:10" ht="15.75">
      <c r="A72" s="22">
        <v>2</v>
      </c>
      <c r="B72" s="23">
        <v>2</v>
      </c>
      <c r="C72" s="24">
        <v>3</v>
      </c>
      <c r="D72" s="24"/>
      <c r="E72" s="24"/>
      <c r="F72" s="43" t="s">
        <v>68</v>
      </c>
      <c r="G72" s="15"/>
      <c r="H72" s="15"/>
      <c r="I72" s="15">
        <f>I73+I74</f>
        <v>501123.6</v>
      </c>
      <c r="J72" s="21"/>
    </row>
    <row r="73" spans="1:10" ht="15.75">
      <c r="A73" s="17">
        <v>2</v>
      </c>
      <c r="B73" s="18">
        <v>2</v>
      </c>
      <c r="C73" s="41">
        <v>3</v>
      </c>
      <c r="D73" s="41">
        <v>1</v>
      </c>
      <c r="E73" s="41">
        <v>1</v>
      </c>
      <c r="F73" s="42" t="s">
        <v>69</v>
      </c>
      <c r="G73" s="20"/>
      <c r="H73" s="20"/>
      <c r="I73" s="20">
        <v>9450</v>
      </c>
      <c r="J73" s="21"/>
    </row>
    <row r="74" spans="1:10" ht="15.75">
      <c r="A74" s="17">
        <v>2</v>
      </c>
      <c r="B74" s="23">
        <v>2</v>
      </c>
      <c r="C74" s="41">
        <v>3</v>
      </c>
      <c r="D74" s="41">
        <v>1</v>
      </c>
      <c r="E74" s="41">
        <v>2</v>
      </c>
      <c r="F74" s="42" t="s">
        <v>70</v>
      </c>
      <c r="G74" s="20"/>
      <c r="H74" s="20"/>
      <c r="I74" s="20">
        <v>491673.59999999998</v>
      </c>
      <c r="J74" s="21"/>
    </row>
    <row r="75" spans="1:10" ht="15.75">
      <c r="A75" s="17">
        <v>2</v>
      </c>
      <c r="B75" s="23">
        <v>2</v>
      </c>
      <c r="C75" s="24">
        <v>4</v>
      </c>
      <c r="D75" s="24" t="s">
        <v>15</v>
      </c>
      <c r="E75" s="24"/>
      <c r="F75" s="43" t="s">
        <v>71</v>
      </c>
      <c r="G75" s="15"/>
      <c r="H75" s="15"/>
      <c r="I75" s="15">
        <f>I76+I78</f>
        <v>2904</v>
      </c>
      <c r="J75" s="21" t="s">
        <v>15</v>
      </c>
    </row>
    <row r="76" spans="1:10" ht="15.75">
      <c r="A76" s="17">
        <v>2</v>
      </c>
      <c r="B76" s="23">
        <v>2</v>
      </c>
      <c r="C76" s="41">
        <v>4</v>
      </c>
      <c r="D76" s="41">
        <v>1</v>
      </c>
      <c r="E76" s="41"/>
      <c r="F76" s="42" t="s">
        <v>72</v>
      </c>
      <c r="G76" s="20"/>
      <c r="H76" s="20"/>
      <c r="I76" s="20">
        <v>2200</v>
      </c>
      <c r="J76" s="21" t="s">
        <v>15</v>
      </c>
    </row>
    <row r="77" spans="1:10" ht="15.75">
      <c r="A77" s="17">
        <v>2</v>
      </c>
      <c r="B77" s="23">
        <v>2</v>
      </c>
      <c r="C77" s="41">
        <v>4</v>
      </c>
      <c r="D77" s="41">
        <v>2</v>
      </c>
      <c r="E77" s="41"/>
      <c r="F77" s="42" t="s">
        <v>73</v>
      </c>
      <c r="G77" s="20"/>
      <c r="H77" s="20"/>
      <c r="I77" s="20">
        <v>0</v>
      </c>
      <c r="J77" s="21"/>
    </row>
    <row r="78" spans="1:10" ht="15.75">
      <c r="A78" s="17">
        <v>2</v>
      </c>
      <c r="B78" s="23">
        <v>2</v>
      </c>
      <c r="C78" s="41">
        <v>4</v>
      </c>
      <c r="D78" s="41">
        <v>4</v>
      </c>
      <c r="E78" s="41"/>
      <c r="F78" s="42" t="s">
        <v>74</v>
      </c>
      <c r="G78" s="20"/>
      <c r="H78" s="20"/>
      <c r="I78" s="20">
        <v>704</v>
      </c>
      <c r="J78" s="21"/>
    </row>
    <row r="79" spans="1:10" ht="15.75">
      <c r="A79" s="22">
        <v>2</v>
      </c>
      <c r="B79" s="23">
        <v>2</v>
      </c>
      <c r="C79" s="24">
        <v>5</v>
      </c>
      <c r="D79" s="24" t="s">
        <v>15</v>
      </c>
      <c r="E79" s="24"/>
      <c r="F79" s="29" t="s">
        <v>75</v>
      </c>
      <c r="G79" s="15"/>
      <c r="H79" s="15"/>
      <c r="I79" s="15">
        <f>SUM(I80:I84)</f>
        <v>900</v>
      </c>
      <c r="J79" s="21" t="s">
        <v>27</v>
      </c>
    </row>
    <row r="80" spans="1:10" ht="15.75">
      <c r="A80" s="17">
        <v>2</v>
      </c>
      <c r="B80" s="23">
        <v>2</v>
      </c>
      <c r="C80" s="41">
        <v>5</v>
      </c>
      <c r="D80" s="41">
        <v>1</v>
      </c>
      <c r="E80" s="41"/>
      <c r="F80" s="26" t="s">
        <v>76</v>
      </c>
      <c r="G80" s="20"/>
      <c r="H80" s="20"/>
      <c r="I80" s="20">
        <v>0</v>
      </c>
      <c r="J80" s="21" t="s">
        <v>15</v>
      </c>
    </row>
    <row r="81" spans="1:10" ht="15.75">
      <c r="A81" s="17">
        <v>2</v>
      </c>
      <c r="B81" s="23">
        <v>2</v>
      </c>
      <c r="C81" s="41">
        <v>5</v>
      </c>
      <c r="D81" s="41">
        <v>3</v>
      </c>
      <c r="E81" s="41"/>
      <c r="F81" s="44" t="s">
        <v>77</v>
      </c>
      <c r="G81" s="20"/>
      <c r="H81" s="20"/>
      <c r="I81" s="20"/>
      <c r="J81" s="21"/>
    </row>
    <row r="82" spans="1:10" ht="15.75">
      <c r="A82" s="17">
        <v>2</v>
      </c>
      <c r="B82" s="23">
        <v>2</v>
      </c>
      <c r="C82" s="41">
        <v>5</v>
      </c>
      <c r="D82" s="41">
        <v>3</v>
      </c>
      <c r="E82" s="41">
        <v>4</v>
      </c>
      <c r="F82" s="44" t="s">
        <v>195</v>
      </c>
      <c r="G82" s="20"/>
      <c r="H82" s="20"/>
      <c r="I82" s="20">
        <v>900</v>
      </c>
      <c r="J82" s="21"/>
    </row>
    <row r="83" spans="1:10" ht="15.75">
      <c r="A83" s="17">
        <v>2</v>
      </c>
      <c r="B83" s="23">
        <v>2</v>
      </c>
      <c r="C83" s="41">
        <v>5</v>
      </c>
      <c r="D83" s="41">
        <v>6</v>
      </c>
      <c r="E83" s="41">
        <v>1</v>
      </c>
      <c r="F83" s="44" t="s">
        <v>78</v>
      </c>
      <c r="G83" s="20"/>
      <c r="H83" s="20"/>
      <c r="I83" s="20">
        <v>0</v>
      </c>
      <c r="J83" s="21"/>
    </row>
    <row r="84" spans="1:10" ht="15.75">
      <c r="A84" s="17">
        <v>2</v>
      </c>
      <c r="B84" s="23">
        <v>2</v>
      </c>
      <c r="C84" s="41">
        <v>5</v>
      </c>
      <c r="D84" s="41">
        <v>4</v>
      </c>
      <c r="E84" s="41"/>
      <c r="F84" s="26" t="s">
        <v>79</v>
      </c>
      <c r="G84" s="20"/>
      <c r="H84" s="20"/>
      <c r="I84" s="20">
        <v>0</v>
      </c>
      <c r="J84" s="21" t="s">
        <v>15</v>
      </c>
    </row>
    <row r="85" spans="1:10" ht="15.75">
      <c r="A85" s="22">
        <v>2</v>
      </c>
      <c r="B85" s="23">
        <v>2</v>
      </c>
      <c r="C85" s="24">
        <v>5</v>
      </c>
      <c r="D85" s="24">
        <v>5</v>
      </c>
      <c r="E85" s="24"/>
      <c r="F85" s="29" t="s">
        <v>80</v>
      </c>
      <c r="G85" s="15"/>
      <c r="H85" s="15"/>
      <c r="I85" s="15">
        <v>0</v>
      </c>
      <c r="J85" s="21"/>
    </row>
    <row r="86" spans="1:10" ht="15.75">
      <c r="A86" s="17">
        <v>2</v>
      </c>
      <c r="B86" s="18">
        <v>2</v>
      </c>
      <c r="C86" s="41">
        <v>5</v>
      </c>
      <c r="D86" s="41">
        <v>5</v>
      </c>
      <c r="E86" s="41">
        <v>1</v>
      </c>
      <c r="F86" s="26" t="s">
        <v>80</v>
      </c>
      <c r="G86" s="15"/>
      <c r="H86" s="15"/>
      <c r="I86" s="20">
        <v>0</v>
      </c>
      <c r="J86" s="21"/>
    </row>
    <row r="87" spans="1:10" ht="15.75">
      <c r="A87" s="22">
        <v>2</v>
      </c>
      <c r="B87" s="23">
        <v>2</v>
      </c>
      <c r="C87" s="24">
        <v>5</v>
      </c>
      <c r="D87" s="24">
        <v>6</v>
      </c>
      <c r="E87" s="24"/>
      <c r="F87" s="29" t="s">
        <v>81</v>
      </c>
      <c r="G87" s="15"/>
      <c r="H87" s="15"/>
      <c r="I87" s="15">
        <v>0</v>
      </c>
      <c r="J87" s="21"/>
    </row>
    <row r="88" spans="1:10" ht="15.75">
      <c r="A88" s="17">
        <v>2</v>
      </c>
      <c r="B88" s="18">
        <v>2</v>
      </c>
      <c r="C88" s="41">
        <v>5</v>
      </c>
      <c r="D88" s="41">
        <v>6</v>
      </c>
      <c r="E88" s="41">
        <v>1</v>
      </c>
      <c r="F88" s="28" t="s">
        <v>81</v>
      </c>
      <c r="G88" s="15"/>
      <c r="H88" s="15"/>
      <c r="I88" s="20">
        <v>0</v>
      </c>
      <c r="J88" s="21"/>
    </row>
    <row r="89" spans="1:10" ht="15.75">
      <c r="A89" s="17">
        <v>2</v>
      </c>
      <c r="B89" s="23">
        <v>2</v>
      </c>
      <c r="C89" s="41">
        <v>5</v>
      </c>
      <c r="D89" s="41">
        <v>8</v>
      </c>
      <c r="E89" s="41"/>
      <c r="F89" s="26" t="s">
        <v>82</v>
      </c>
      <c r="G89" s="20"/>
      <c r="H89" s="20"/>
      <c r="I89" s="20">
        <v>0</v>
      </c>
      <c r="J89" s="21" t="s">
        <v>15</v>
      </c>
    </row>
    <row r="90" spans="1:10" ht="15.75">
      <c r="A90" s="22">
        <v>2</v>
      </c>
      <c r="B90" s="23">
        <v>2</v>
      </c>
      <c r="C90" s="24">
        <v>6</v>
      </c>
      <c r="D90" s="24" t="s">
        <v>15</v>
      </c>
      <c r="E90" s="24"/>
      <c r="F90" s="29" t="s">
        <v>83</v>
      </c>
      <c r="G90" s="15"/>
      <c r="H90" s="15"/>
      <c r="I90" s="15">
        <f>I93+I92</f>
        <v>201285.03</v>
      </c>
      <c r="J90" s="16" t="s">
        <v>15</v>
      </c>
    </row>
    <row r="91" spans="1:10" ht="15.75">
      <c r="A91" s="17">
        <v>2</v>
      </c>
      <c r="B91" s="23">
        <v>2</v>
      </c>
      <c r="C91" s="41">
        <v>6</v>
      </c>
      <c r="D91" s="41">
        <v>1</v>
      </c>
      <c r="E91" s="41"/>
      <c r="F91" s="26" t="s">
        <v>84</v>
      </c>
      <c r="G91" s="20"/>
      <c r="H91" s="20"/>
      <c r="I91" s="20">
        <v>0</v>
      </c>
      <c r="J91" s="16" t="s">
        <v>15</v>
      </c>
    </row>
    <row r="92" spans="1:10" ht="15.75">
      <c r="A92" s="17">
        <v>2</v>
      </c>
      <c r="B92" s="23">
        <v>2</v>
      </c>
      <c r="C92" s="41">
        <v>6</v>
      </c>
      <c r="D92" s="41">
        <v>2</v>
      </c>
      <c r="E92" s="41"/>
      <c r="F92" s="26" t="s">
        <v>85</v>
      </c>
      <c r="G92" s="20"/>
      <c r="H92" s="20"/>
      <c r="I92" s="20">
        <v>153407.87</v>
      </c>
      <c r="J92" s="21" t="s">
        <v>15</v>
      </c>
    </row>
    <row r="93" spans="1:10" ht="15.75">
      <c r="A93" s="17">
        <v>2</v>
      </c>
      <c r="B93" s="23">
        <v>2</v>
      </c>
      <c r="C93" s="41">
        <v>6</v>
      </c>
      <c r="D93" s="41">
        <v>3</v>
      </c>
      <c r="E93" s="41"/>
      <c r="F93" s="26" t="s">
        <v>86</v>
      </c>
      <c r="G93" s="20"/>
      <c r="H93" s="20"/>
      <c r="I93" s="20">
        <v>47877.16</v>
      </c>
      <c r="J93" s="21" t="s">
        <v>15</v>
      </c>
    </row>
    <row r="94" spans="1:10" ht="15.75">
      <c r="A94" s="22">
        <v>2</v>
      </c>
      <c r="B94" s="23">
        <v>2</v>
      </c>
      <c r="C94" s="24">
        <v>7</v>
      </c>
      <c r="D94" s="41" t="s">
        <v>27</v>
      </c>
      <c r="E94" s="41"/>
      <c r="F94" s="29" t="s">
        <v>87</v>
      </c>
      <c r="G94" s="15"/>
      <c r="H94" s="15"/>
      <c r="I94" s="15">
        <v>0</v>
      </c>
      <c r="J94" s="16" t="s">
        <v>15</v>
      </c>
    </row>
    <row r="95" spans="1:10" ht="15.75">
      <c r="A95" s="22">
        <v>2</v>
      </c>
      <c r="B95" s="23">
        <v>2</v>
      </c>
      <c r="C95" s="24">
        <v>7</v>
      </c>
      <c r="D95" s="24">
        <v>1</v>
      </c>
      <c r="E95" s="24"/>
      <c r="F95" s="29" t="s">
        <v>88</v>
      </c>
      <c r="G95" s="15"/>
      <c r="H95" s="15"/>
      <c r="I95" s="15">
        <f>SUM(I96:I98)</f>
        <v>60000</v>
      </c>
      <c r="J95" s="21" t="s">
        <v>15</v>
      </c>
    </row>
    <row r="96" spans="1:10" ht="15.75">
      <c r="A96" s="17">
        <v>2</v>
      </c>
      <c r="B96" s="23">
        <v>2</v>
      </c>
      <c r="C96" s="41">
        <v>7</v>
      </c>
      <c r="D96" s="41">
        <v>1</v>
      </c>
      <c r="E96" s="41">
        <v>1</v>
      </c>
      <c r="F96" s="26" t="s">
        <v>89</v>
      </c>
      <c r="G96" s="20"/>
      <c r="H96" s="20"/>
      <c r="I96" s="20">
        <v>0</v>
      </c>
      <c r="J96" s="21" t="s">
        <v>15</v>
      </c>
    </row>
    <row r="97" spans="1:10" ht="15.75">
      <c r="A97" s="17">
        <v>2</v>
      </c>
      <c r="B97" s="23">
        <v>2</v>
      </c>
      <c r="C97" s="41">
        <v>7</v>
      </c>
      <c r="D97" s="41">
        <v>1</v>
      </c>
      <c r="E97" s="41">
        <v>2</v>
      </c>
      <c r="F97" s="28" t="s">
        <v>90</v>
      </c>
      <c r="G97" s="20"/>
      <c r="H97" s="20"/>
      <c r="I97" s="20">
        <v>60000</v>
      </c>
      <c r="J97" s="21" t="s">
        <v>15</v>
      </c>
    </row>
    <row r="98" spans="1:10" ht="15.75">
      <c r="A98" s="17">
        <v>2</v>
      </c>
      <c r="B98" s="23">
        <v>2</v>
      </c>
      <c r="C98" s="41">
        <v>7</v>
      </c>
      <c r="D98" s="41">
        <v>1</v>
      </c>
      <c r="E98" s="41">
        <v>6</v>
      </c>
      <c r="F98" s="28" t="s">
        <v>91</v>
      </c>
      <c r="G98" s="20"/>
      <c r="H98" s="20"/>
      <c r="I98" s="20"/>
      <c r="J98" s="21"/>
    </row>
    <row r="99" spans="1:10" ht="15.75">
      <c r="A99" s="22">
        <v>2</v>
      </c>
      <c r="B99" s="23">
        <v>2</v>
      </c>
      <c r="C99" s="24">
        <v>7</v>
      </c>
      <c r="D99" s="24">
        <v>2</v>
      </c>
      <c r="E99" s="24"/>
      <c r="F99" s="27" t="s">
        <v>92</v>
      </c>
      <c r="G99" s="15"/>
      <c r="H99" s="15"/>
      <c r="I99" s="15">
        <f>I102+I100</f>
        <v>62752.6</v>
      </c>
      <c r="J99" s="21" t="s">
        <v>15</v>
      </c>
    </row>
    <row r="100" spans="1:10" ht="15.75">
      <c r="A100" s="17">
        <v>2</v>
      </c>
      <c r="B100" s="23">
        <v>2</v>
      </c>
      <c r="C100" s="41">
        <v>7</v>
      </c>
      <c r="D100" s="41">
        <v>2</v>
      </c>
      <c r="E100" s="41">
        <v>1</v>
      </c>
      <c r="F100" s="28" t="s">
        <v>93</v>
      </c>
      <c r="G100" s="20"/>
      <c r="H100" s="20"/>
      <c r="I100" s="20"/>
      <c r="J100" s="21" t="s">
        <v>27</v>
      </c>
    </row>
    <row r="101" spans="1:10" ht="15.75">
      <c r="A101" s="17">
        <v>2</v>
      </c>
      <c r="B101" s="23">
        <v>2</v>
      </c>
      <c r="C101" s="41">
        <v>7</v>
      </c>
      <c r="D101" s="41">
        <v>2</v>
      </c>
      <c r="E101" s="41">
        <v>2</v>
      </c>
      <c r="F101" s="28" t="s">
        <v>94</v>
      </c>
      <c r="G101" s="20"/>
      <c r="H101" s="20"/>
      <c r="I101" s="20">
        <v>0</v>
      </c>
      <c r="J101" s="21" t="s">
        <v>27</v>
      </c>
    </row>
    <row r="102" spans="1:10" ht="15.75">
      <c r="A102" s="17">
        <v>2</v>
      </c>
      <c r="B102" s="23">
        <v>2</v>
      </c>
      <c r="C102" s="41">
        <v>7</v>
      </c>
      <c r="D102" s="41">
        <v>2</v>
      </c>
      <c r="E102" s="41">
        <v>6</v>
      </c>
      <c r="F102" s="28" t="s">
        <v>95</v>
      </c>
      <c r="G102" s="20"/>
      <c r="H102" s="20"/>
      <c r="I102" s="20">
        <v>62752.6</v>
      </c>
      <c r="J102" s="21" t="s">
        <v>15</v>
      </c>
    </row>
    <row r="103" spans="1:10" ht="15.75">
      <c r="A103" s="22">
        <v>2</v>
      </c>
      <c r="B103" s="23">
        <v>2</v>
      </c>
      <c r="C103" s="24">
        <v>8</v>
      </c>
      <c r="D103" s="41" t="s">
        <v>15</v>
      </c>
      <c r="E103" s="41"/>
      <c r="F103" s="29" t="s">
        <v>96</v>
      </c>
      <c r="G103" s="15"/>
      <c r="H103" s="15"/>
      <c r="I103" s="15">
        <v>0</v>
      </c>
      <c r="J103" s="16" t="s">
        <v>15</v>
      </c>
    </row>
    <row r="104" spans="1:10" ht="15.75">
      <c r="A104" s="17">
        <v>2</v>
      </c>
      <c r="B104" s="23">
        <v>2</v>
      </c>
      <c r="C104" s="41">
        <v>8</v>
      </c>
      <c r="D104" s="41">
        <v>1</v>
      </c>
      <c r="E104" s="41"/>
      <c r="F104" s="26" t="s">
        <v>97</v>
      </c>
      <c r="G104" s="20"/>
      <c r="H104" s="20"/>
      <c r="I104" s="20">
        <v>0</v>
      </c>
      <c r="J104" s="21" t="s">
        <v>15</v>
      </c>
    </row>
    <row r="105" spans="1:10" ht="15.75">
      <c r="A105" s="17">
        <v>2</v>
      </c>
      <c r="B105" s="23">
        <v>2</v>
      </c>
      <c r="C105" s="41">
        <v>8</v>
      </c>
      <c r="D105" s="41">
        <v>3</v>
      </c>
      <c r="E105" s="41">
        <v>1</v>
      </c>
      <c r="F105" s="28" t="s">
        <v>98</v>
      </c>
      <c r="G105" s="20"/>
      <c r="H105" s="20"/>
      <c r="I105" s="20">
        <v>0</v>
      </c>
      <c r="J105" s="21"/>
    </row>
    <row r="106" spans="1:10" ht="15.75">
      <c r="A106" s="22">
        <v>2</v>
      </c>
      <c r="B106" s="23">
        <v>2</v>
      </c>
      <c r="C106" s="24">
        <v>8</v>
      </c>
      <c r="D106" s="24">
        <v>2</v>
      </c>
      <c r="E106" s="24"/>
      <c r="F106" s="29" t="s">
        <v>99</v>
      </c>
      <c r="G106" s="15"/>
      <c r="H106" s="15"/>
      <c r="I106" s="15">
        <v>9240.61</v>
      </c>
      <c r="J106" s="21" t="s">
        <v>15</v>
      </c>
    </row>
    <row r="107" spans="1:10" ht="15.75">
      <c r="A107" s="17">
        <v>2</v>
      </c>
      <c r="B107" s="23">
        <v>2</v>
      </c>
      <c r="C107" s="41">
        <v>8</v>
      </c>
      <c r="D107" s="41">
        <v>5</v>
      </c>
      <c r="E107" s="41"/>
      <c r="F107" s="29" t="s">
        <v>100</v>
      </c>
      <c r="G107" s="15"/>
      <c r="H107" s="15"/>
      <c r="I107" s="15">
        <v>0</v>
      </c>
      <c r="J107" s="21" t="s">
        <v>15</v>
      </c>
    </row>
    <row r="108" spans="1:10" ht="15.75">
      <c r="A108" s="17">
        <v>2</v>
      </c>
      <c r="B108" s="23">
        <v>2</v>
      </c>
      <c r="C108" s="41">
        <v>8</v>
      </c>
      <c r="D108" s="41">
        <v>5</v>
      </c>
      <c r="E108" s="41">
        <v>1</v>
      </c>
      <c r="F108" s="26" t="s">
        <v>101</v>
      </c>
      <c r="G108" s="20"/>
      <c r="H108" s="20"/>
      <c r="I108" s="20">
        <v>0</v>
      </c>
      <c r="J108" s="21" t="s">
        <v>15</v>
      </c>
    </row>
    <row r="109" spans="1:10" ht="15.75">
      <c r="A109" s="17">
        <v>2</v>
      </c>
      <c r="B109" s="23">
        <v>2</v>
      </c>
      <c r="C109" s="41">
        <v>8</v>
      </c>
      <c r="D109" s="41">
        <v>5</v>
      </c>
      <c r="E109" s="41">
        <v>2</v>
      </c>
      <c r="F109" s="26" t="s">
        <v>102</v>
      </c>
      <c r="G109" s="20"/>
      <c r="H109" s="20"/>
      <c r="I109" s="20">
        <v>0</v>
      </c>
      <c r="J109" s="21" t="s">
        <v>15</v>
      </c>
    </row>
    <row r="110" spans="1:10" ht="15.75">
      <c r="A110" s="17">
        <v>2</v>
      </c>
      <c r="B110" s="23">
        <v>2</v>
      </c>
      <c r="C110" s="41">
        <v>8</v>
      </c>
      <c r="D110" s="41">
        <v>5</v>
      </c>
      <c r="E110" s="41">
        <v>3</v>
      </c>
      <c r="F110" s="26" t="s">
        <v>103</v>
      </c>
      <c r="G110" s="20"/>
      <c r="H110" s="20"/>
      <c r="I110" s="20">
        <v>0</v>
      </c>
      <c r="J110" s="21" t="s">
        <v>27</v>
      </c>
    </row>
    <row r="111" spans="1:10" ht="15.75">
      <c r="A111" s="17">
        <v>2</v>
      </c>
      <c r="B111" s="23">
        <v>2</v>
      </c>
      <c r="C111" s="41">
        <v>8</v>
      </c>
      <c r="D111" s="41">
        <v>6</v>
      </c>
      <c r="E111" s="41"/>
      <c r="F111" s="29" t="s">
        <v>104</v>
      </c>
      <c r="G111" s="15"/>
      <c r="H111" s="15"/>
      <c r="I111" s="15">
        <f>SUM(I112:I115)</f>
        <v>98004.41</v>
      </c>
      <c r="J111" s="21" t="s">
        <v>15</v>
      </c>
    </row>
    <row r="112" spans="1:10" ht="15.75">
      <c r="A112" s="17">
        <v>2</v>
      </c>
      <c r="B112" s="23">
        <v>2</v>
      </c>
      <c r="C112" s="41">
        <v>8</v>
      </c>
      <c r="D112" s="41">
        <v>6</v>
      </c>
      <c r="E112" s="41">
        <v>1</v>
      </c>
      <c r="F112" s="26" t="s">
        <v>105</v>
      </c>
      <c r="G112" s="20"/>
      <c r="H112" s="20"/>
      <c r="I112" s="20">
        <v>0</v>
      </c>
      <c r="J112" s="21" t="s">
        <v>15</v>
      </c>
    </row>
    <row r="113" spans="1:10" ht="15.75">
      <c r="A113" s="17">
        <v>2</v>
      </c>
      <c r="B113" s="23">
        <v>2</v>
      </c>
      <c r="C113" s="41">
        <v>8</v>
      </c>
      <c r="D113" s="41">
        <v>6</v>
      </c>
      <c r="E113" s="41">
        <v>2</v>
      </c>
      <c r="F113" s="26" t="s">
        <v>106</v>
      </c>
      <c r="G113" s="20"/>
      <c r="H113" s="20"/>
      <c r="I113" s="20">
        <v>98004.41</v>
      </c>
      <c r="J113" s="21" t="s">
        <v>15</v>
      </c>
    </row>
    <row r="114" spans="1:10" ht="15.75">
      <c r="A114" s="17">
        <v>2</v>
      </c>
      <c r="B114" s="23">
        <v>2</v>
      </c>
      <c r="C114" s="41">
        <v>8</v>
      </c>
      <c r="D114" s="41">
        <v>6</v>
      </c>
      <c r="E114" s="41">
        <v>3</v>
      </c>
      <c r="F114" s="26" t="s">
        <v>107</v>
      </c>
      <c r="G114" s="20"/>
      <c r="H114" s="20"/>
      <c r="I114" s="20">
        <v>0</v>
      </c>
      <c r="J114" s="21" t="s">
        <v>27</v>
      </c>
    </row>
    <row r="115" spans="1:10" ht="15.75">
      <c r="A115" s="17">
        <v>2</v>
      </c>
      <c r="B115" s="23">
        <v>2</v>
      </c>
      <c r="C115" s="41">
        <v>8</v>
      </c>
      <c r="D115" s="41">
        <v>6</v>
      </c>
      <c r="E115" s="41">
        <v>4</v>
      </c>
      <c r="F115" s="26" t="s">
        <v>108</v>
      </c>
      <c r="G115" s="20"/>
      <c r="H115" s="20"/>
      <c r="I115" s="20">
        <v>0</v>
      </c>
      <c r="J115" s="21" t="s">
        <v>15</v>
      </c>
    </row>
    <row r="116" spans="1:10" ht="15.75">
      <c r="A116" s="17">
        <v>2</v>
      </c>
      <c r="B116" s="23">
        <v>2</v>
      </c>
      <c r="C116" s="41">
        <v>8</v>
      </c>
      <c r="D116" s="41">
        <v>7</v>
      </c>
      <c r="E116" s="41"/>
      <c r="F116" s="29" t="s">
        <v>109</v>
      </c>
      <c r="G116" s="15"/>
      <c r="H116" s="15"/>
      <c r="I116" s="15">
        <f>I118+I120+I121+I122</f>
        <v>187859</v>
      </c>
      <c r="J116" s="21" t="s">
        <v>15</v>
      </c>
    </row>
    <row r="117" spans="1:10" ht="15.75">
      <c r="A117" s="17">
        <v>2</v>
      </c>
      <c r="B117" s="23">
        <v>2</v>
      </c>
      <c r="C117" s="41">
        <v>8</v>
      </c>
      <c r="D117" s="41">
        <v>7</v>
      </c>
      <c r="E117" s="41">
        <v>1</v>
      </c>
      <c r="F117" s="26" t="s">
        <v>110</v>
      </c>
      <c r="G117" s="20"/>
      <c r="H117" s="20"/>
      <c r="I117" s="20">
        <v>0</v>
      </c>
      <c r="J117" s="21"/>
    </row>
    <row r="118" spans="1:10" ht="15.75">
      <c r="A118" s="17">
        <v>2</v>
      </c>
      <c r="B118" s="23">
        <v>2</v>
      </c>
      <c r="C118" s="41">
        <v>8</v>
      </c>
      <c r="D118" s="41">
        <v>7</v>
      </c>
      <c r="E118" s="41">
        <v>2</v>
      </c>
      <c r="F118" s="26" t="s">
        <v>111</v>
      </c>
      <c r="G118" s="20"/>
      <c r="H118" s="20"/>
      <c r="I118" s="20">
        <v>72160</v>
      </c>
      <c r="J118" s="21" t="s">
        <v>15</v>
      </c>
    </row>
    <row r="119" spans="1:10" ht="15.75">
      <c r="A119" s="17">
        <v>2</v>
      </c>
      <c r="B119" s="23">
        <v>2</v>
      </c>
      <c r="C119" s="41">
        <v>8</v>
      </c>
      <c r="D119" s="41">
        <v>7</v>
      </c>
      <c r="E119" s="41">
        <v>3</v>
      </c>
      <c r="F119" s="26" t="s">
        <v>112</v>
      </c>
      <c r="G119" s="20"/>
      <c r="H119" s="20"/>
      <c r="I119" s="45"/>
      <c r="J119" s="21" t="s">
        <v>15</v>
      </c>
    </row>
    <row r="120" spans="1:10" ht="15.75">
      <c r="A120" s="17">
        <v>2</v>
      </c>
      <c r="B120" s="23">
        <v>2</v>
      </c>
      <c r="C120" s="41">
        <v>8</v>
      </c>
      <c r="D120" s="41">
        <v>7</v>
      </c>
      <c r="E120" s="41">
        <v>4</v>
      </c>
      <c r="F120" s="26" t="s">
        <v>113</v>
      </c>
      <c r="G120" s="20"/>
      <c r="H120" s="20"/>
      <c r="I120" s="20">
        <v>0</v>
      </c>
      <c r="J120" s="21" t="s">
        <v>15</v>
      </c>
    </row>
    <row r="121" spans="1:10" ht="15.75">
      <c r="A121" s="17">
        <v>2</v>
      </c>
      <c r="B121" s="23">
        <v>2</v>
      </c>
      <c r="C121" s="41">
        <v>8</v>
      </c>
      <c r="D121" s="41">
        <v>7</v>
      </c>
      <c r="E121" s="41">
        <v>5</v>
      </c>
      <c r="F121" s="28" t="s">
        <v>114</v>
      </c>
      <c r="G121" s="20"/>
      <c r="H121" s="20"/>
      <c r="I121" s="20">
        <v>81699</v>
      </c>
      <c r="J121" s="21"/>
    </row>
    <row r="122" spans="1:10" ht="15.75">
      <c r="A122" s="17">
        <v>2</v>
      </c>
      <c r="B122" s="23">
        <v>2</v>
      </c>
      <c r="C122" s="41">
        <v>8</v>
      </c>
      <c r="D122" s="41">
        <v>7</v>
      </c>
      <c r="E122" s="41">
        <v>6</v>
      </c>
      <c r="F122" s="26" t="s">
        <v>115</v>
      </c>
      <c r="G122" s="20"/>
      <c r="H122" s="20"/>
      <c r="I122" s="20">
        <v>34000</v>
      </c>
      <c r="J122" s="21" t="s">
        <v>27</v>
      </c>
    </row>
    <row r="123" spans="1:10" ht="15.75">
      <c r="A123" s="22">
        <v>2</v>
      </c>
      <c r="B123" s="23">
        <v>2</v>
      </c>
      <c r="C123" s="24">
        <v>8</v>
      </c>
      <c r="D123" s="24">
        <v>8</v>
      </c>
      <c r="E123" s="24"/>
      <c r="F123" s="27" t="s">
        <v>116</v>
      </c>
      <c r="G123" s="15"/>
      <c r="H123" s="15"/>
      <c r="I123" s="15">
        <f>I124</f>
        <v>1127802.5599999998</v>
      </c>
      <c r="J123" s="21"/>
    </row>
    <row r="124" spans="1:10" ht="15.75">
      <c r="A124" s="17">
        <v>2</v>
      </c>
      <c r="B124" s="23">
        <v>2</v>
      </c>
      <c r="C124" s="41">
        <v>8</v>
      </c>
      <c r="D124" s="41">
        <v>8</v>
      </c>
      <c r="E124" s="41">
        <v>1</v>
      </c>
      <c r="F124" s="28" t="s">
        <v>117</v>
      </c>
      <c r="G124" s="20"/>
      <c r="H124" s="20"/>
      <c r="I124" s="20">
        <v>1127802.5599999998</v>
      </c>
      <c r="J124" s="21"/>
    </row>
    <row r="125" spans="1:10" ht="15.75">
      <c r="A125" s="17"/>
      <c r="B125" s="23"/>
      <c r="C125" s="41"/>
      <c r="D125" s="41"/>
      <c r="E125" s="41"/>
      <c r="F125" s="26"/>
      <c r="G125" s="20"/>
      <c r="H125" s="20"/>
      <c r="I125" s="20">
        <v>0</v>
      </c>
      <c r="J125" s="21" t="s">
        <v>15</v>
      </c>
    </row>
    <row r="126" spans="1:10" ht="15.75">
      <c r="A126" s="22">
        <v>2</v>
      </c>
      <c r="B126" s="23" t="s">
        <v>15</v>
      </c>
      <c r="C126" s="41" t="s">
        <v>15</v>
      </c>
      <c r="D126" s="41" t="s">
        <v>15</v>
      </c>
      <c r="E126" s="41"/>
      <c r="F126" s="31" t="s">
        <v>118</v>
      </c>
      <c r="G126" s="32"/>
      <c r="H126" s="32"/>
      <c r="I126" s="32">
        <v>0</v>
      </c>
      <c r="J126" s="33">
        <f>+I95+I58+I72+I75+I90+I79+I99+I106+I116+I123+I111+I69</f>
        <v>2459714.6799999997</v>
      </c>
    </row>
    <row r="127" spans="1:10" ht="15.75">
      <c r="A127" s="22"/>
      <c r="B127" s="23"/>
      <c r="C127" s="41"/>
      <c r="D127" s="41"/>
      <c r="E127" s="41"/>
      <c r="F127" s="31"/>
      <c r="G127" s="32"/>
      <c r="H127" s="32"/>
      <c r="I127" s="32"/>
      <c r="J127" s="33"/>
    </row>
    <row r="128" spans="1:10" ht="15.75">
      <c r="A128" s="17"/>
      <c r="B128" s="23"/>
      <c r="C128" s="41"/>
      <c r="D128" s="41"/>
      <c r="E128" s="41"/>
      <c r="F128" s="27"/>
      <c r="G128" s="15"/>
      <c r="H128" s="15"/>
      <c r="I128" s="15">
        <v>0</v>
      </c>
      <c r="J128" s="46"/>
    </row>
    <row r="129" spans="1:10" ht="15.75">
      <c r="A129" s="7">
        <v>2</v>
      </c>
      <c r="B129" s="47">
        <v>3</v>
      </c>
      <c r="C129" s="35" t="s">
        <v>15</v>
      </c>
      <c r="D129" s="48"/>
      <c r="E129" s="48"/>
      <c r="F129" s="37" t="s">
        <v>119</v>
      </c>
      <c r="G129" s="49"/>
      <c r="H129" s="49"/>
      <c r="I129" s="49">
        <f>+I180</f>
        <v>7267.28</v>
      </c>
      <c r="J129" s="50" t="s">
        <v>15</v>
      </c>
    </row>
    <row r="130" spans="1:10" ht="15.75">
      <c r="A130" s="17">
        <v>2</v>
      </c>
      <c r="B130" s="18">
        <v>3</v>
      </c>
      <c r="C130" s="41">
        <v>1</v>
      </c>
      <c r="D130" s="24" t="s">
        <v>15</v>
      </c>
      <c r="E130" s="24"/>
      <c r="F130" s="29" t="s">
        <v>120</v>
      </c>
      <c r="G130" s="15"/>
      <c r="H130" s="15"/>
      <c r="I130" s="15">
        <f>I131+I132</f>
        <v>15502.47</v>
      </c>
      <c r="J130" s="16" t="s">
        <v>27</v>
      </c>
    </row>
    <row r="131" spans="1:10" ht="15.75">
      <c r="A131" s="17">
        <v>2</v>
      </c>
      <c r="B131" s="18">
        <v>3</v>
      </c>
      <c r="C131" s="41">
        <v>1</v>
      </c>
      <c r="D131" s="41">
        <v>1</v>
      </c>
      <c r="E131" s="41"/>
      <c r="F131" s="51" t="s">
        <v>121</v>
      </c>
      <c r="G131" s="20"/>
      <c r="H131" s="20"/>
      <c r="I131" s="20">
        <v>15502.47</v>
      </c>
      <c r="J131" s="21" t="s">
        <v>15</v>
      </c>
    </row>
    <row r="132" spans="1:10" ht="15.75">
      <c r="A132" s="17">
        <v>2</v>
      </c>
      <c r="B132" s="18">
        <v>3</v>
      </c>
      <c r="C132" s="41">
        <v>1</v>
      </c>
      <c r="D132" s="41">
        <v>3</v>
      </c>
      <c r="E132" s="41">
        <v>3</v>
      </c>
      <c r="F132" s="51" t="s">
        <v>122</v>
      </c>
      <c r="G132" s="20"/>
      <c r="H132" s="20"/>
      <c r="I132" s="20"/>
      <c r="J132" s="21" t="s">
        <v>15</v>
      </c>
    </row>
    <row r="133" spans="1:10" ht="15.75">
      <c r="A133" s="17">
        <v>2</v>
      </c>
      <c r="B133" s="18">
        <v>3</v>
      </c>
      <c r="C133" s="41">
        <v>2</v>
      </c>
      <c r="D133" s="24" t="s">
        <v>15</v>
      </c>
      <c r="E133" s="41"/>
      <c r="F133" s="52" t="s">
        <v>123</v>
      </c>
      <c r="G133" s="15"/>
      <c r="H133" s="15"/>
      <c r="I133" s="15">
        <f>I135</f>
        <v>0</v>
      </c>
      <c r="J133" s="16" t="s">
        <v>15</v>
      </c>
    </row>
    <row r="134" spans="1:10" ht="15.75">
      <c r="A134" s="17">
        <v>2</v>
      </c>
      <c r="B134" s="18">
        <v>3</v>
      </c>
      <c r="C134" s="41">
        <v>2</v>
      </c>
      <c r="D134" s="41">
        <v>1</v>
      </c>
      <c r="E134" s="41"/>
      <c r="F134" s="51" t="s">
        <v>124</v>
      </c>
      <c r="G134" s="20"/>
      <c r="H134" s="20"/>
      <c r="I134" s="20">
        <v>0</v>
      </c>
      <c r="J134" s="21" t="s">
        <v>15</v>
      </c>
    </row>
    <row r="135" spans="1:10" ht="15.75">
      <c r="A135" s="17">
        <v>2</v>
      </c>
      <c r="B135" s="18">
        <v>3</v>
      </c>
      <c r="C135" s="41">
        <v>2</v>
      </c>
      <c r="D135" s="41">
        <v>2</v>
      </c>
      <c r="E135" s="41"/>
      <c r="F135" s="51" t="s">
        <v>125</v>
      </c>
      <c r="G135" s="20"/>
      <c r="H135" s="20"/>
      <c r="I135" s="20">
        <v>0</v>
      </c>
      <c r="J135" s="21" t="s">
        <v>15</v>
      </c>
    </row>
    <row r="136" spans="1:10" ht="15.75">
      <c r="A136" s="17">
        <v>2</v>
      </c>
      <c r="B136" s="18">
        <v>3</v>
      </c>
      <c r="C136" s="41">
        <v>2</v>
      </c>
      <c r="D136" s="41">
        <v>3</v>
      </c>
      <c r="E136" s="41"/>
      <c r="F136" s="51" t="s">
        <v>126</v>
      </c>
      <c r="G136" s="20"/>
      <c r="H136" s="20"/>
      <c r="I136" s="20">
        <v>0</v>
      </c>
      <c r="J136" s="21" t="s">
        <v>27</v>
      </c>
    </row>
    <row r="137" spans="1:10" ht="15.75">
      <c r="A137" s="17">
        <v>2</v>
      </c>
      <c r="B137" s="18">
        <v>3</v>
      </c>
      <c r="C137" s="41">
        <v>2</v>
      </c>
      <c r="D137" s="41">
        <v>4</v>
      </c>
      <c r="E137" s="41"/>
      <c r="F137" s="51" t="s">
        <v>127</v>
      </c>
      <c r="G137" s="20"/>
      <c r="H137" s="20"/>
      <c r="I137" s="20">
        <v>0</v>
      </c>
      <c r="J137" s="21" t="s">
        <v>15</v>
      </c>
    </row>
    <row r="138" spans="1:10" ht="15.75">
      <c r="A138" s="17">
        <v>2</v>
      </c>
      <c r="B138" s="18">
        <v>3</v>
      </c>
      <c r="C138" s="53">
        <v>3</v>
      </c>
      <c r="D138" s="53" t="s">
        <v>15</v>
      </c>
      <c r="E138" s="53"/>
      <c r="F138" s="43" t="s">
        <v>128</v>
      </c>
      <c r="G138" s="54"/>
      <c r="H138" s="54"/>
      <c r="I138" s="54">
        <f>I140+I141+I142+I139</f>
        <v>300</v>
      </c>
      <c r="J138" s="21" t="s">
        <v>15</v>
      </c>
    </row>
    <row r="139" spans="1:10" ht="15.75">
      <c r="A139" s="17">
        <v>2</v>
      </c>
      <c r="B139" s="18">
        <v>3</v>
      </c>
      <c r="C139" s="41">
        <v>3</v>
      </c>
      <c r="D139" s="41">
        <v>1</v>
      </c>
      <c r="E139" s="41"/>
      <c r="F139" s="28" t="s">
        <v>129</v>
      </c>
      <c r="G139" s="20"/>
      <c r="H139" s="20"/>
      <c r="I139" s="20">
        <v>0</v>
      </c>
      <c r="J139" s="21" t="s">
        <v>15</v>
      </c>
    </row>
    <row r="140" spans="1:10" ht="15.75">
      <c r="A140" s="17">
        <v>2</v>
      </c>
      <c r="B140" s="18">
        <v>3</v>
      </c>
      <c r="C140" s="41">
        <v>3</v>
      </c>
      <c r="D140" s="41">
        <v>2</v>
      </c>
      <c r="E140" s="41"/>
      <c r="F140" s="28" t="s">
        <v>130</v>
      </c>
      <c r="G140" s="20"/>
      <c r="H140" s="20"/>
      <c r="I140" s="20">
        <v>0</v>
      </c>
      <c r="J140" s="21" t="s">
        <v>15</v>
      </c>
    </row>
    <row r="141" spans="1:10" ht="15.75">
      <c r="A141" s="17">
        <v>2</v>
      </c>
      <c r="B141" s="18">
        <v>3</v>
      </c>
      <c r="C141" s="41">
        <v>3</v>
      </c>
      <c r="D141" s="41">
        <v>3</v>
      </c>
      <c r="E141" s="41"/>
      <c r="F141" s="28" t="s">
        <v>131</v>
      </c>
      <c r="G141" s="20"/>
      <c r="H141" s="20"/>
      <c r="I141" s="20">
        <v>0</v>
      </c>
      <c r="J141" s="21" t="s">
        <v>27</v>
      </c>
    </row>
    <row r="142" spans="1:10" ht="15.75">
      <c r="A142" s="17">
        <v>2</v>
      </c>
      <c r="B142" s="18">
        <v>3</v>
      </c>
      <c r="C142" s="41">
        <v>3</v>
      </c>
      <c r="D142" s="41">
        <v>4</v>
      </c>
      <c r="E142" s="41"/>
      <c r="F142" s="28" t="s">
        <v>132</v>
      </c>
      <c r="G142" s="20"/>
      <c r="H142" s="20"/>
      <c r="I142" s="20">
        <v>300</v>
      </c>
      <c r="J142" s="21"/>
    </row>
    <row r="143" spans="1:10" ht="15.75">
      <c r="A143" s="17">
        <v>2</v>
      </c>
      <c r="B143" s="18">
        <v>3</v>
      </c>
      <c r="C143" s="41">
        <v>4</v>
      </c>
      <c r="D143" s="41">
        <v>5</v>
      </c>
      <c r="E143" s="41"/>
      <c r="F143" s="28" t="s">
        <v>133</v>
      </c>
      <c r="G143" s="20"/>
      <c r="H143" s="20"/>
      <c r="I143" s="20">
        <v>0</v>
      </c>
      <c r="J143" s="21" t="s">
        <v>15</v>
      </c>
    </row>
    <row r="144" spans="1:10" ht="15.75">
      <c r="A144" s="22">
        <v>2</v>
      </c>
      <c r="B144" s="23">
        <v>3</v>
      </c>
      <c r="C144" s="24">
        <v>4</v>
      </c>
      <c r="D144" s="41"/>
      <c r="E144" s="41"/>
      <c r="F144" s="27" t="s">
        <v>134</v>
      </c>
      <c r="G144" s="20"/>
      <c r="H144" s="20"/>
      <c r="I144" s="15">
        <v>0</v>
      </c>
      <c r="J144" s="21"/>
    </row>
    <row r="145" spans="1:10" ht="15.75">
      <c r="A145" s="17">
        <v>2</v>
      </c>
      <c r="B145" s="18">
        <v>3</v>
      </c>
      <c r="C145" s="41">
        <v>4</v>
      </c>
      <c r="D145" s="41">
        <v>1</v>
      </c>
      <c r="E145" s="41"/>
      <c r="F145" s="27" t="s">
        <v>135</v>
      </c>
      <c r="G145" s="20"/>
      <c r="H145" s="20"/>
      <c r="I145" s="20">
        <v>0</v>
      </c>
      <c r="J145" s="21"/>
    </row>
    <row r="146" spans="1:10" ht="15.75">
      <c r="A146" s="17">
        <v>2</v>
      </c>
      <c r="B146" s="18">
        <v>3</v>
      </c>
      <c r="C146" s="41">
        <v>4</v>
      </c>
      <c r="D146" s="41">
        <v>1</v>
      </c>
      <c r="E146" s="41">
        <v>1</v>
      </c>
      <c r="F146" s="28" t="s">
        <v>135</v>
      </c>
      <c r="G146" s="20"/>
      <c r="H146" s="20"/>
      <c r="I146" s="20">
        <v>0</v>
      </c>
      <c r="J146" s="21"/>
    </row>
    <row r="147" spans="1:10" ht="15.75">
      <c r="A147" s="17">
        <v>2</v>
      </c>
      <c r="B147" s="18">
        <v>3</v>
      </c>
      <c r="C147" s="41">
        <v>5</v>
      </c>
      <c r="D147" s="24" t="s">
        <v>15</v>
      </c>
      <c r="E147" s="41"/>
      <c r="F147" s="27" t="s">
        <v>136</v>
      </c>
      <c r="G147" s="15"/>
      <c r="H147" s="15"/>
      <c r="I147" s="15">
        <f>I150+I151+I152</f>
        <v>2410.85</v>
      </c>
      <c r="J147" s="16" t="s">
        <v>15</v>
      </c>
    </row>
    <row r="148" spans="1:10" ht="15.75">
      <c r="A148" s="17">
        <v>2</v>
      </c>
      <c r="B148" s="18">
        <v>3</v>
      </c>
      <c r="C148" s="41">
        <v>5</v>
      </c>
      <c r="D148" s="41">
        <v>1</v>
      </c>
      <c r="E148" s="41"/>
      <c r="F148" s="28" t="s">
        <v>137</v>
      </c>
      <c r="G148" s="20"/>
      <c r="H148" s="20"/>
      <c r="I148" s="20">
        <v>0</v>
      </c>
      <c r="J148" s="21" t="s">
        <v>15</v>
      </c>
    </row>
    <row r="149" spans="1:10" ht="15.75">
      <c r="A149" s="17">
        <v>2</v>
      </c>
      <c r="B149" s="18">
        <v>3</v>
      </c>
      <c r="C149" s="41">
        <v>5</v>
      </c>
      <c r="D149" s="41">
        <v>2</v>
      </c>
      <c r="E149" s="41"/>
      <c r="F149" s="28" t="s">
        <v>138</v>
      </c>
      <c r="G149" s="20"/>
      <c r="H149" s="20"/>
      <c r="I149" s="20">
        <v>0</v>
      </c>
      <c r="J149" s="21" t="s">
        <v>15</v>
      </c>
    </row>
    <row r="150" spans="1:10" ht="15.75">
      <c r="A150" s="17">
        <v>2</v>
      </c>
      <c r="B150" s="18">
        <v>3</v>
      </c>
      <c r="C150" s="41">
        <v>5</v>
      </c>
      <c r="D150" s="41">
        <v>3</v>
      </c>
      <c r="E150" s="41"/>
      <c r="F150" s="28" t="s">
        <v>139</v>
      </c>
      <c r="G150" s="20"/>
      <c r="H150" s="20"/>
      <c r="I150" s="20"/>
      <c r="J150" s="21" t="s">
        <v>15</v>
      </c>
    </row>
    <row r="151" spans="1:10" ht="15.75">
      <c r="A151" s="17">
        <v>2</v>
      </c>
      <c r="B151" s="18">
        <v>3</v>
      </c>
      <c r="C151" s="41">
        <v>5</v>
      </c>
      <c r="D151" s="41">
        <v>4</v>
      </c>
      <c r="E151" s="41"/>
      <c r="F151" s="28" t="s">
        <v>140</v>
      </c>
      <c r="G151" s="20"/>
      <c r="H151" s="20"/>
      <c r="I151" s="20">
        <v>910.6</v>
      </c>
      <c r="J151" s="21" t="s">
        <v>15</v>
      </c>
    </row>
    <row r="152" spans="1:10" ht="15.75">
      <c r="A152" s="17">
        <v>2</v>
      </c>
      <c r="B152" s="18">
        <v>3</v>
      </c>
      <c r="C152" s="41">
        <v>5</v>
      </c>
      <c r="D152" s="41">
        <v>5</v>
      </c>
      <c r="E152" s="41"/>
      <c r="F152" s="28" t="s">
        <v>141</v>
      </c>
      <c r="G152" s="20"/>
      <c r="H152" s="20"/>
      <c r="I152" s="20">
        <v>1500.25</v>
      </c>
      <c r="J152" s="21" t="s">
        <v>27</v>
      </c>
    </row>
    <row r="153" spans="1:10" ht="15.75">
      <c r="A153" s="17">
        <v>2</v>
      </c>
      <c r="B153" s="18">
        <v>3</v>
      </c>
      <c r="C153" s="41">
        <v>6</v>
      </c>
      <c r="D153" s="24" t="s">
        <v>15</v>
      </c>
      <c r="E153" s="41"/>
      <c r="F153" s="27" t="s">
        <v>142</v>
      </c>
      <c r="G153" s="15"/>
      <c r="H153" s="15"/>
      <c r="I153" s="15">
        <f>I154</f>
        <v>0</v>
      </c>
      <c r="J153" s="16" t="s">
        <v>15</v>
      </c>
    </row>
    <row r="154" spans="1:10" ht="15.75">
      <c r="A154" s="17">
        <v>2</v>
      </c>
      <c r="B154" s="18">
        <v>3</v>
      </c>
      <c r="C154" s="41">
        <v>6</v>
      </c>
      <c r="D154" s="41">
        <v>1</v>
      </c>
      <c r="E154" s="41"/>
      <c r="F154" s="28" t="s">
        <v>143</v>
      </c>
      <c r="G154" s="15"/>
      <c r="H154" s="15"/>
      <c r="I154" s="20"/>
      <c r="J154" s="16"/>
    </row>
    <row r="155" spans="1:10" ht="15.75">
      <c r="A155" s="17">
        <v>2</v>
      </c>
      <c r="B155" s="18">
        <v>3</v>
      </c>
      <c r="C155" s="41">
        <v>6</v>
      </c>
      <c r="D155" s="41">
        <v>2</v>
      </c>
      <c r="E155" s="41"/>
      <c r="F155" s="27" t="s">
        <v>144</v>
      </c>
      <c r="G155" s="15"/>
      <c r="H155" s="15"/>
      <c r="I155" s="15">
        <v>0</v>
      </c>
      <c r="J155" s="21" t="s">
        <v>15</v>
      </c>
    </row>
    <row r="156" spans="1:10" ht="15.75">
      <c r="A156" s="17">
        <v>2</v>
      </c>
      <c r="B156" s="23">
        <v>3</v>
      </c>
      <c r="C156" s="41">
        <v>6</v>
      </c>
      <c r="D156" s="41">
        <v>2</v>
      </c>
      <c r="E156" s="41">
        <v>1</v>
      </c>
      <c r="F156" s="28" t="s">
        <v>145</v>
      </c>
      <c r="G156" s="20"/>
      <c r="H156" s="20"/>
      <c r="I156" s="20">
        <v>0</v>
      </c>
      <c r="J156" s="21" t="s">
        <v>15</v>
      </c>
    </row>
    <row r="157" spans="1:10" ht="15.75">
      <c r="A157" s="17">
        <v>2</v>
      </c>
      <c r="B157" s="23">
        <v>3</v>
      </c>
      <c r="C157" s="41">
        <v>6</v>
      </c>
      <c r="D157" s="41">
        <v>2</v>
      </c>
      <c r="E157" s="41">
        <v>2</v>
      </c>
      <c r="F157" s="28" t="s">
        <v>146</v>
      </c>
      <c r="G157" s="20"/>
      <c r="H157" s="20"/>
      <c r="I157" s="20">
        <v>0</v>
      </c>
      <c r="J157" s="21" t="s">
        <v>15</v>
      </c>
    </row>
    <row r="158" spans="1:10" ht="15.75">
      <c r="A158" s="17">
        <v>2</v>
      </c>
      <c r="B158" s="23">
        <v>3</v>
      </c>
      <c r="C158" s="41">
        <v>6</v>
      </c>
      <c r="D158" s="41">
        <v>2</v>
      </c>
      <c r="E158" s="41">
        <v>3</v>
      </c>
      <c r="F158" s="28" t="s">
        <v>147</v>
      </c>
      <c r="G158" s="20"/>
      <c r="H158" s="20"/>
      <c r="I158" s="20">
        <v>0</v>
      </c>
      <c r="J158" s="21" t="s">
        <v>15</v>
      </c>
    </row>
    <row r="159" spans="1:10" ht="15.75">
      <c r="A159" s="17">
        <v>2</v>
      </c>
      <c r="B159" s="23">
        <v>3</v>
      </c>
      <c r="C159" s="41">
        <v>6</v>
      </c>
      <c r="D159" s="41">
        <v>3</v>
      </c>
      <c r="E159" s="41"/>
      <c r="F159" s="27" t="s">
        <v>148</v>
      </c>
      <c r="G159" s="15"/>
      <c r="H159" s="15"/>
      <c r="I159" s="15">
        <f>+I160</f>
        <v>224.13</v>
      </c>
      <c r="J159" s="21" t="s">
        <v>15</v>
      </c>
    </row>
    <row r="160" spans="1:10" ht="15.75">
      <c r="A160" s="17">
        <v>2</v>
      </c>
      <c r="B160" s="23">
        <v>3</v>
      </c>
      <c r="C160" s="41">
        <v>6</v>
      </c>
      <c r="D160" s="41">
        <v>3</v>
      </c>
      <c r="E160" s="41">
        <v>1</v>
      </c>
      <c r="F160" s="28" t="s">
        <v>149</v>
      </c>
      <c r="G160" s="15"/>
      <c r="H160" s="15"/>
      <c r="I160" s="20">
        <v>224.13</v>
      </c>
      <c r="J160" s="21"/>
    </row>
    <row r="161" spans="1:10" ht="15.75">
      <c r="A161" s="17">
        <v>2</v>
      </c>
      <c r="B161" s="23">
        <v>3</v>
      </c>
      <c r="C161" s="41">
        <v>6</v>
      </c>
      <c r="D161" s="41">
        <v>3</v>
      </c>
      <c r="E161" s="41">
        <v>3</v>
      </c>
      <c r="F161" s="28" t="s">
        <v>150</v>
      </c>
      <c r="G161" s="15"/>
      <c r="H161" s="15"/>
      <c r="I161" s="20">
        <v>0</v>
      </c>
      <c r="J161" s="21"/>
    </row>
    <row r="162" spans="1:10" ht="15.75">
      <c r="A162" s="17">
        <v>2</v>
      </c>
      <c r="B162" s="23">
        <v>3</v>
      </c>
      <c r="C162" s="41">
        <v>6</v>
      </c>
      <c r="D162" s="41">
        <v>3</v>
      </c>
      <c r="E162" s="41">
        <v>4</v>
      </c>
      <c r="F162" s="28" t="s">
        <v>151</v>
      </c>
      <c r="G162" s="20"/>
      <c r="H162" s="20"/>
      <c r="I162" s="20"/>
      <c r="J162" s="21" t="s">
        <v>27</v>
      </c>
    </row>
    <row r="163" spans="1:10" ht="15.75">
      <c r="A163" s="17">
        <v>2</v>
      </c>
      <c r="B163" s="23">
        <v>3</v>
      </c>
      <c r="C163" s="41">
        <v>6</v>
      </c>
      <c r="D163" s="41">
        <v>3</v>
      </c>
      <c r="E163" s="41">
        <v>6</v>
      </c>
      <c r="F163" s="28" t="s">
        <v>152</v>
      </c>
      <c r="G163" s="20"/>
      <c r="H163" s="20"/>
      <c r="I163" s="20">
        <v>0</v>
      </c>
      <c r="J163" s="21"/>
    </row>
    <row r="164" spans="1:10" ht="15.75">
      <c r="A164" s="17">
        <v>2</v>
      </c>
      <c r="B164" s="23">
        <v>3</v>
      </c>
      <c r="C164" s="41">
        <v>6</v>
      </c>
      <c r="D164" s="41">
        <v>4</v>
      </c>
      <c r="E164" s="41"/>
      <c r="F164" s="27" t="s">
        <v>191</v>
      </c>
      <c r="G164" s="20"/>
      <c r="H164" s="20"/>
      <c r="I164" s="15">
        <f>+I165</f>
        <v>0</v>
      </c>
      <c r="J164" s="21"/>
    </row>
    <row r="165" spans="1:10" ht="15.75">
      <c r="A165" s="17">
        <v>2</v>
      </c>
      <c r="B165" s="23">
        <v>3</v>
      </c>
      <c r="C165" s="41">
        <v>6</v>
      </c>
      <c r="D165" s="41">
        <v>4</v>
      </c>
      <c r="E165" s="41">
        <v>4</v>
      </c>
      <c r="F165" s="28" t="s">
        <v>192</v>
      </c>
      <c r="G165" s="20"/>
      <c r="H165" s="20"/>
      <c r="I165" s="20"/>
      <c r="J165" s="21"/>
    </row>
    <row r="166" spans="1:10" ht="15.75">
      <c r="A166" s="22">
        <v>2</v>
      </c>
      <c r="B166" s="23">
        <v>3</v>
      </c>
      <c r="C166" s="24">
        <v>7</v>
      </c>
      <c r="D166" s="24"/>
      <c r="E166" s="24"/>
      <c r="F166" s="27" t="s">
        <v>153</v>
      </c>
      <c r="G166" s="15"/>
      <c r="H166" s="15"/>
      <c r="I166" s="15"/>
      <c r="J166" s="5" t="s">
        <v>15</v>
      </c>
    </row>
    <row r="167" spans="1:10" ht="15.75">
      <c r="A167" s="17">
        <v>2</v>
      </c>
      <c r="B167" s="23">
        <v>3</v>
      </c>
      <c r="C167" s="41">
        <v>7</v>
      </c>
      <c r="D167" s="41">
        <v>1</v>
      </c>
      <c r="E167" s="41"/>
      <c r="F167" s="27" t="s">
        <v>154</v>
      </c>
      <c r="G167" s="15"/>
      <c r="H167" s="15"/>
      <c r="I167" s="15">
        <f>+I168+I169+I171+I172+I170</f>
        <v>170708.7</v>
      </c>
      <c r="J167" s="21" t="s">
        <v>15</v>
      </c>
    </row>
    <row r="168" spans="1:10" ht="15.75">
      <c r="A168" s="17">
        <v>2</v>
      </c>
      <c r="B168" s="23">
        <v>3</v>
      </c>
      <c r="C168" s="41">
        <v>7</v>
      </c>
      <c r="D168" s="41">
        <v>1</v>
      </c>
      <c r="E168" s="41">
        <v>1</v>
      </c>
      <c r="F168" s="28" t="s">
        <v>155</v>
      </c>
      <c r="G168" s="20"/>
      <c r="H168" s="20"/>
      <c r="I168" s="20">
        <v>153828.70000000001</v>
      </c>
      <c r="J168" s="21" t="s">
        <v>15</v>
      </c>
    </row>
    <row r="169" spans="1:10" ht="15.75">
      <c r="A169" s="17">
        <v>2</v>
      </c>
      <c r="B169" s="23">
        <v>3</v>
      </c>
      <c r="C169" s="41">
        <v>7</v>
      </c>
      <c r="D169" s="41">
        <v>1</v>
      </c>
      <c r="E169" s="41">
        <v>2</v>
      </c>
      <c r="F169" s="28" t="s">
        <v>156</v>
      </c>
      <c r="G169" s="20"/>
      <c r="H169" s="20"/>
      <c r="I169" s="20">
        <v>14350</v>
      </c>
      <c r="J169" s="21" t="s">
        <v>15</v>
      </c>
    </row>
    <row r="170" spans="1:10" ht="15.75">
      <c r="A170" s="17">
        <v>2</v>
      </c>
      <c r="B170" s="23">
        <v>3</v>
      </c>
      <c r="C170" s="41">
        <v>7</v>
      </c>
      <c r="D170" s="41">
        <v>1</v>
      </c>
      <c r="E170" s="41">
        <v>3</v>
      </c>
      <c r="F170" s="28" t="s">
        <v>157</v>
      </c>
      <c r="G170" s="20"/>
      <c r="H170" s="20"/>
      <c r="I170" s="20"/>
      <c r="J170" s="21" t="s">
        <v>15</v>
      </c>
    </row>
    <row r="171" spans="1:10" ht="15.75">
      <c r="A171" s="17">
        <v>2</v>
      </c>
      <c r="B171" s="23">
        <v>3</v>
      </c>
      <c r="C171" s="41">
        <v>7</v>
      </c>
      <c r="D171" s="41">
        <v>1</v>
      </c>
      <c r="E171" s="41">
        <v>4</v>
      </c>
      <c r="F171" s="28" t="s">
        <v>158</v>
      </c>
      <c r="G171" s="20"/>
      <c r="H171" s="20"/>
      <c r="I171" s="20">
        <v>700</v>
      </c>
      <c r="J171" s="21" t="s">
        <v>15</v>
      </c>
    </row>
    <row r="172" spans="1:10" ht="15.75">
      <c r="A172" s="17">
        <v>2</v>
      </c>
      <c r="B172" s="23">
        <v>3</v>
      </c>
      <c r="C172" s="41">
        <v>7</v>
      </c>
      <c r="D172" s="41">
        <v>1</v>
      </c>
      <c r="E172" s="41">
        <v>5</v>
      </c>
      <c r="F172" s="28" t="s">
        <v>159</v>
      </c>
      <c r="G172" s="20"/>
      <c r="H172" s="20"/>
      <c r="I172" s="20">
        <v>1830</v>
      </c>
      <c r="J172" s="21" t="s">
        <v>15</v>
      </c>
    </row>
    <row r="173" spans="1:10" ht="15.75">
      <c r="A173" s="17">
        <v>2</v>
      </c>
      <c r="B173" s="23">
        <v>3</v>
      </c>
      <c r="C173" s="41">
        <v>7</v>
      </c>
      <c r="D173" s="41">
        <v>1</v>
      </c>
      <c r="E173" s="41">
        <v>6</v>
      </c>
      <c r="F173" s="28" t="s">
        <v>160</v>
      </c>
      <c r="G173" s="20"/>
      <c r="H173" s="20"/>
      <c r="I173" s="20">
        <v>0</v>
      </c>
      <c r="J173" s="21" t="s">
        <v>27</v>
      </c>
    </row>
    <row r="174" spans="1:10" ht="15.75">
      <c r="A174" s="17">
        <v>2</v>
      </c>
      <c r="B174" s="23">
        <v>3</v>
      </c>
      <c r="C174" s="41">
        <v>7</v>
      </c>
      <c r="D174" s="41">
        <v>2</v>
      </c>
      <c r="E174" s="41"/>
      <c r="F174" s="27" t="s">
        <v>161</v>
      </c>
      <c r="G174" s="15"/>
      <c r="H174" s="15"/>
      <c r="I174" s="15">
        <f>SUM(I175:I179)</f>
        <v>3857.98</v>
      </c>
      <c r="J174" s="21"/>
    </row>
    <row r="175" spans="1:10" ht="15.75">
      <c r="A175" s="17">
        <v>2</v>
      </c>
      <c r="B175" s="23">
        <v>3</v>
      </c>
      <c r="C175" s="41">
        <v>7</v>
      </c>
      <c r="D175" s="41">
        <v>2</v>
      </c>
      <c r="E175" s="41">
        <v>2</v>
      </c>
      <c r="F175" s="28" t="s">
        <v>162</v>
      </c>
      <c r="G175" s="20"/>
      <c r="H175" s="20"/>
      <c r="I175" s="20">
        <v>0</v>
      </c>
      <c r="J175" s="21"/>
    </row>
    <row r="176" spans="1:10" ht="15.75">
      <c r="A176" s="17">
        <v>2</v>
      </c>
      <c r="B176" s="23">
        <v>3</v>
      </c>
      <c r="C176" s="41">
        <v>7</v>
      </c>
      <c r="D176" s="41">
        <v>2</v>
      </c>
      <c r="E176" s="41">
        <v>3</v>
      </c>
      <c r="F176" s="28" t="s">
        <v>163</v>
      </c>
      <c r="G176" s="20"/>
      <c r="H176" s="20"/>
      <c r="I176" s="20">
        <v>3746.55</v>
      </c>
      <c r="J176" s="21"/>
    </row>
    <row r="177" spans="1:10" ht="15.75">
      <c r="A177" s="17">
        <v>2</v>
      </c>
      <c r="B177" s="23">
        <v>3</v>
      </c>
      <c r="C177" s="41">
        <v>7</v>
      </c>
      <c r="D177" s="41">
        <v>2</v>
      </c>
      <c r="E177" s="41">
        <v>4</v>
      </c>
      <c r="F177" s="28" t="s">
        <v>196</v>
      </c>
      <c r="G177" s="20"/>
      <c r="H177" s="20"/>
      <c r="I177" s="20">
        <v>111.43</v>
      </c>
      <c r="J177" s="21"/>
    </row>
    <row r="178" spans="1:10" ht="15.75">
      <c r="A178" s="17">
        <v>2</v>
      </c>
      <c r="B178" s="23">
        <v>3</v>
      </c>
      <c r="C178" s="41">
        <v>7</v>
      </c>
      <c r="D178" s="41">
        <v>2</v>
      </c>
      <c r="E178" s="41">
        <v>5</v>
      </c>
      <c r="F178" s="28" t="s">
        <v>164</v>
      </c>
      <c r="G178" s="20"/>
      <c r="H178" s="20"/>
      <c r="I178" s="20">
        <v>0</v>
      </c>
      <c r="J178" s="21"/>
    </row>
    <row r="179" spans="1:10" ht="15.75">
      <c r="A179" s="17">
        <v>2</v>
      </c>
      <c r="B179" s="23">
        <v>3</v>
      </c>
      <c r="C179" s="41">
        <v>7</v>
      </c>
      <c r="D179" s="41">
        <v>2</v>
      </c>
      <c r="E179" s="41">
        <v>6</v>
      </c>
      <c r="F179" s="28" t="s">
        <v>165</v>
      </c>
      <c r="G179" s="20"/>
      <c r="H179" s="20"/>
      <c r="I179" s="20"/>
      <c r="J179" s="21"/>
    </row>
    <row r="180" spans="1:10" ht="15.75">
      <c r="A180" s="17">
        <v>2</v>
      </c>
      <c r="B180" s="23">
        <v>3</v>
      </c>
      <c r="C180" s="41">
        <v>9</v>
      </c>
      <c r="D180" s="41" t="s">
        <v>15</v>
      </c>
      <c r="E180" s="41"/>
      <c r="F180" s="27" t="s">
        <v>166</v>
      </c>
      <c r="G180" s="15"/>
      <c r="H180" s="15"/>
      <c r="I180" s="15">
        <f>I181+I182</f>
        <v>7267.28</v>
      </c>
      <c r="J180" s="21" t="s">
        <v>15</v>
      </c>
    </row>
    <row r="181" spans="1:10" ht="15.75">
      <c r="A181" s="17">
        <v>2</v>
      </c>
      <c r="B181" s="23">
        <v>3</v>
      </c>
      <c r="C181" s="41">
        <v>9</v>
      </c>
      <c r="D181" s="41">
        <v>1</v>
      </c>
      <c r="E181" s="41"/>
      <c r="F181" s="28" t="s">
        <v>167</v>
      </c>
      <c r="G181" s="20"/>
      <c r="H181" s="20"/>
      <c r="I181" s="20">
        <v>1755.32</v>
      </c>
      <c r="J181" s="21" t="s">
        <v>15</v>
      </c>
    </row>
    <row r="182" spans="1:10" ht="15.75">
      <c r="A182" s="17">
        <v>2</v>
      </c>
      <c r="B182" s="23">
        <v>3</v>
      </c>
      <c r="C182" s="41">
        <v>9</v>
      </c>
      <c r="D182" s="41">
        <v>2</v>
      </c>
      <c r="E182" s="41"/>
      <c r="F182" s="28" t="s">
        <v>168</v>
      </c>
      <c r="G182" s="20"/>
      <c r="H182" s="20"/>
      <c r="I182" s="20">
        <v>5511.96</v>
      </c>
      <c r="J182" s="21" t="s">
        <v>15</v>
      </c>
    </row>
    <row r="183" spans="1:10" ht="15.75">
      <c r="A183" s="17">
        <v>2</v>
      </c>
      <c r="B183" s="23">
        <v>3</v>
      </c>
      <c r="C183" s="41">
        <v>9</v>
      </c>
      <c r="D183" s="41">
        <v>3</v>
      </c>
      <c r="E183" s="41"/>
      <c r="F183" s="28" t="s">
        <v>169</v>
      </c>
      <c r="G183" s="20"/>
      <c r="H183" s="20"/>
      <c r="I183" s="20">
        <v>0</v>
      </c>
      <c r="J183" s="21" t="s">
        <v>15</v>
      </c>
    </row>
    <row r="184" spans="1:10" ht="15.75">
      <c r="A184" s="22">
        <v>2</v>
      </c>
      <c r="B184" s="23">
        <v>3</v>
      </c>
      <c r="C184" s="24">
        <v>9</v>
      </c>
      <c r="D184" s="24">
        <v>4</v>
      </c>
      <c r="E184" s="24"/>
      <c r="F184" s="27" t="s">
        <v>170</v>
      </c>
      <c r="G184" s="15"/>
      <c r="H184" s="15"/>
      <c r="I184" s="20">
        <v>0</v>
      </c>
      <c r="J184" s="21" t="s">
        <v>15</v>
      </c>
    </row>
    <row r="185" spans="1:10" ht="15.75">
      <c r="A185" s="17">
        <v>2</v>
      </c>
      <c r="B185" s="23">
        <v>3</v>
      </c>
      <c r="C185" s="24">
        <v>9</v>
      </c>
      <c r="D185" s="24">
        <v>5</v>
      </c>
      <c r="E185" s="24"/>
      <c r="F185" s="27" t="s">
        <v>171</v>
      </c>
      <c r="G185" s="15"/>
      <c r="H185" s="15"/>
      <c r="I185" s="20">
        <v>0</v>
      </c>
      <c r="J185" s="21" t="s">
        <v>15</v>
      </c>
    </row>
    <row r="186" spans="1:10" ht="15.75">
      <c r="A186" s="17">
        <v>2</v>
      </c>
      <c r="B186" s="23">
        <v>3</v>
      </c>
      <c r="C186" s="24">
        <v>9</v>
      </c>
      <c r="D186" s="24">
        <v>6</v>
      </c>
      <c r="E186" s="24"/>
      <c r="F186" s="27" t="s">
        <v>172</v>
      </c>
      <c r="G186" s="15"/>
      <c r="H186" s="15"/>
      <c r="I186" s="15">
        <f>+I187</f>
        <v>2440.6799999999998</v>
      </c>
      <c r="J186" s="21">
        <v>0</v>
      </c>
    </row>
    <row r="187" spans="1:10" ht="15.75">
      <c r="A187" s="17">
        <v>2</v>
      </c>
      <c r="B187" s="23">
        <v>3</v>
      </c>
      <c r="C187" s="24">
        <v>9</v>
      </c>
      <c r="D187" s="24">
        <v>6</v>
      </c>
      <c r="E187" s="24">
        <v>1</v>
      </c>
      <c r="F187" s="28" t="s">
        <v>172</v>
      </c>
      <c r="G187" s="15"/>
      <c r="H187" s="15"/>
      <c r="I187" s="20">
        <v>2440.6799999999998</v>
      </c>
      <c r="J187" s="21"/>
    </row>
    <row r="188" spans="1:10" ht="15.75">
      <c r="A188" s="17">
        <v>2</v>
      </c>
      <c r="B188" s="23">
        <v>3</v>
      </c>
      <c r="C188" s="24">
        <v>9</v>
      </c>
      <c r="D188" s="24">
        <v>9</v>
      </c>
      <c r="E188" s="24"/>
      <c r="F188" s="27" t="s">
        <v>173</v>
      </c>
      <c r="G188" s="15"/>
      <c r="H188" s="15"/>
      <c r="I188" s="15">
        <f>+I189</f>
        <v>5048.3100000000004</v>
      </c>
      <c r="J188" s="21">
        <v>0</v>
      </c>
    </row>
    <row r="189" spans="1:10" ht="15.75">
      <c r="A189" s="17">
        <v>2</v>
      </c>
      <c r="B189" s="23">
        <v>3</v>
      </c>
      <c r="C189" s="24">
        <v>9</v>
      </c>
      <c r="D189" s="24">
        <v>9</v>
      </c>
      <c r="E189" s="24">
        <v>1</v>
      </c>
      <c r="F189" s="28" t="s">
        <v>173</v>
      </c>
      <c r="G189" s="15"/>
      <c r="H189" s="15"/>
      <c r="I189" s="15">
        <v>5048.3100000000004</v>
      </c>
      <c r="J189" s="21"/>
    </row>
    <row r="190" spans="1:10" ht="15.75">
      <c r="A190" s="17">
        <v>2</v>
      </c>
      <c r="B190" s="23">
        <v>4</v>
      </c>
      <c r="C190" s="24">
        <v>1</v>
      </c>
      <c r="D190" s="24">
        <v>1</v>
      </c>
      <c r="E190" s="24">
        <v>3</v>
      </c>
      <c r="F190" s="27" t="s">
        <v>190</v>
      </c>
      <c r="G190" s="20"/>
      <c r="H190" s="20"/>
      <c r="I190" s="20">
        <v>6390</v>
      </c>
      <c r="J190" s="5" t="s">
        <v>15</v>
      </c>
    </row>
    <row r="191" spans="1:10" ht="15.75">
      <c r="A191" s="17"/>
      <c r="B191" s="23"/>
      <c r="C191" s="24"/>
      <c r="D191" s="24"/>
      <c r="E191" s="24"/>
      <c r="F191" s="27"/>
      <c r="G191" s="20"/>
      <c r="H191" s="20"/>
      <c r="I191" s="20"/>
      <c r="J191" s="5"/>
    </row>
    <row r="192" spans="1:10" ht="15.75">
      <c r="A192" s="17" t="s">
        <v>15</v>
      </c>
      <c r="B192" s="23" t="s">
        <v>15</v>
      </c>
      <c r="C192" s="41" t="s">
        <v>15</v>
      </c>
      <c r="D192" s="41" t="s">
        <v>15</v>
      </c>
      <c r="E192" s="41"/>
      <c r="F192" s="31" t="s">
        <v>174</v>
      </c>
      <c r="G192" s="32"/>
      <c r="H192" s="32"/>
      <c r="I192" s="32">
        <v>0</v>
      </c>
      <c r="J192" s="72">
        <f>+I138+I130+I133+I145+I167+I159+I153+I147+I174+I180+I186+I188+I185+I190+I164</f>
        <v>214150.40000000002</v>
      </c>
    </row>
    <row r="193" spans="1:10" ht="15.75">
      <c r="A193" s="17"/>
      <c r="B193" s="23"/>
      <c r="C193" s="41"/>
      <c r="D193" s="41"/>
      <c r="E193" s="41"/>
      <c r="F193" s="31"/>
      <c r="G193" s="32"/>
      <c r="H193" s="32"/>
      <c r="I193" s="32"/>
      <c r="J193" s="33"/>
    </row>
    <row r="194" spans="1:10" ht="15.75">
      <c r="A194" s="17" t="s">
        <v>15</v>
      </c>
      <c r="B194" s="23" t="s">
        <v>15</v>
      </c>
      <c r="C194" s="41" t="s">
        <v>15</v>
      </c>
      <c r="D194" s="41" t="s">
        <v>15</v>
      </c>
      <c r="E194" s="41"/>
      <c r="F194" s="28"/>
      <c r="G194" s="20"/>
      <c r="H194" s="20"/>
      <c r="I194" s="20">
        <v>0</v>
      </c>
      <c r="J194" s="21" t="s">
        <v>15</v>
      </c>
    </row>
    <row r="195" spans="1:10" ht="15.75">
      <c r="A195" s="55">
        <v>2</v>
      </c>
      <c r="B195" s="47">
        <v>4</v>
      </c>
      <c r="C195" s="35" t="s">
        <v>15</v>
      </c>
      <c r="D195" s="48" t="s">
        <v>15</v>
      </c>
      <c r="E195" s="48"/>
      <c r="F195" s="31" t="s">
        <v>175</v>
      </c>
      <c r="G195" s="32"/>
      <c r="H195" s="32"/>
      <c r="I195" s="32">
        <v>0</v>
      </c>
      <c r="J195" s="11">
        <v>0</v>
      </c>
    </row>
    <row r="196" spans="1:10" ht="15.75">
      <c r="A196" s="17">
        <v>2</v>
      </c>
      <c r="B196" s="23">
        <v>4</v>
      </c>
      <c r="C196" s="41">
        <v>1</v>
      </c>
      <c r="D196" s="24" t="s">
        <v>15</v>
      </c>
      <c r="E196" s="41"/>
      <c r="F196" s="29" t="s">
        <v>176</v>
      </c>
      <c r="G196" s="56"/>
      <c r="H196" s="56"/>
      <c r="I196" s="56">
        <v>0</v>
      </c>
      <c r="J196" s="57" t="s">
        <v>15</v>
      </c>
    </row>
    <row r="197" spans="1:10" ht="15.75">
      <c r="A197" s="17">
        <v>2</v>
      </c>
      <c r="B197" s="23">
        <v>4</v>
      </c>
      <c r="C197" s="41">
        <v>1</v>
      </c>
      <c r="D197" s="24">
        <v>2</v>
      </c>
      <c r="E197" s="41"/>
      <c r="F197" s="26" t="s">
        <v>177</v>
      </c>
      <c r="G197" s="56"/>
      <c r="H197" s="56"/>
      <c r="I197" s="56">
        <v>0</v>
      </c>
      <c r="J197" s="57" t="s">
        <v>15</v>
      </c>
    </row>
    <row r="198" spans="1:10" ht="15.75">
      <c r="A198" s="17">
        <v>2</v>
      </c>
      <c r="B198" s="23">
        <v>4</v>
      </c>
      <c r="C198" s="41">
        <v>1</v>
      </c>
      <c r="D198" s="24">
        <v>2</v>
      </c>
      <c r="E198" s="41">
        <v>1</v>
      </c>
      <c r="F198" s="26" t="s">
        <v>178</v>
      </c>
      <c r="G198" s="56"/>
      <c r="H198" s="56"/>
      <c r="I198" s="56">
        <v>0</v>
      </c>
      <c r="J198" s="57" t="s">
        <v>15</v>
      </c>
    </row>
    <row r="199" spans="1:10" ht="15.75">
      <c r="A199" s="17">
        <v>2</v>
      </c>
      <c r="B199" s="23">
        <v>4</v>
      </c>
      <c r="C199" s="41">
        <v>1</v>
      </c>
      <c r="D199" s="24">
        <v>2</v>
      </c>
      <c r="E199" s="41">
        <v>2</v>
      </c>
      <c r="F199" s="28" t="s">
        <v>179</v>
      </c>
      <c r="G199" s="56"/>
      <c r="H199" s="56"/>
      <c r="I199" s="56">
        <v>50000</v>
      </c>
      <c r="J199" s="57" t="s">
        <v>15</v>
      </c>
    </row>
    <row r="200" spans="1:10" ht="15.75">
      <c r="A200" s="17">
        <v>2</v>
      </c>
      <c r="B200" s="23">
        <v>4</v>
      </c>
      <c r="C200" s="41">
        <v>1</v>
      </c>
      <c r="D200" s="24">
        <v>4</v>
      </c>
      <c r="E200" s="41"/>
      <c r="F200" s="26" t="s">
        <v>180</v>
      </c>
      <c r="G200" s="56"/>
      <c r="H200" s="56"/>
      <c r="I200" s="56">
        <v>0</v>
      </c>
      <c r="J200" s="57"/>
    </row>
    <row r="201" spans="1:10" ht="15.75">
      <c r="A201" s="17">
        <v>2</v>
      </c>
      <c r="B201" s="23">
        <v>4</v>
      </c>
      <c r="C201" s="41">
        <v>1</v>
      </c>
      <c r="D201" s="24">
        <v>4</v>
      </c>
      <c r="E201" s="41">
        <v>1</v>
      </c>
      <c r="F201" s="28" t="s">
        <v>181</v>
      </c>
      <c r="G201" s="56"/>
      <c r="H201" s="56"/>
      <c r="I201" s="56">
        <v>0</v>
      </c>
      <c r="J201" s="57"/>
    </row>
    <row r="202" spans="1:10" ht="15.75">
      <c r="A202" s="22">
        <v>2</v>
      </c>
      <c r="B202" s="23">
        <v>4</v>
      </c>
      <c r="C202" s="24">
        <v>1</v>
      </c>
      <c r="D202" s="24">
        <v>6</v>
      </c>
      <c r="E202" s="24"/>
      <c r="F202" s="27" t="s">
        <v>182</v>
      </c>
      <c r="G202" s="58"/>
      <c r="H202" s="58"/>
      <c r="I202" s="58">
        <v>0</v>
      </c>
      <c r="J202" s="59"/>
    </row>
    <row r="203" spans="1:10" ht="15.75">
      <c r="A203" s="17">
        <v>2</v>
      </c>
      <c r="B203" s="23">
        <v>4</v>
      </c>
      <c r="C203" s="41">
        <v>1</v>
      </c>
      <c r="D203" s="24">
        <v>6</v>
      </c>
      <c r="E203" s="41">
        <v>1</v>
      </c>
      <c r="F203" s="28" t="s">
        <v>183</v>
      </c>
      <c r="G203" s="56"/>
      <c r="H203" s="56"/>
      <c r="I203" s="56">
        <v>0</v>
      </c>
      <c r="J203" s="57"/>
    </row>
    <row r="204" spans="1:10" ht="15.75">
      <c r="A204" s="22">
        <v>2</v>
      </c>
      <c r="B204" s="23">
        <v>4</v>
      </c>
      <c r="C204" s="24">
        <v>7</v>
      </c>
      <c r="D204" s="24"/>
      <c r="E204" s="24"/>
      <c r="F204" s="29" t="s">
        <v>184</v>
      </c>
      <c r="G204" s="58"/>
      <c r="H204" s="58"/>
      <c r="I204" s="20">
        <v>0</v>
      </c>
      <c r="J204" s="57" t="s">
        <v>15</v>
      </c>
    </row>
    <row r="205" spans="1:10" ht="15.75">
      <c r="A205" s="17">
        <v>2</v>
      </c>
      <c r="B205" s="23">
        <v>4</v>
      </c>
      <c r="C205" s="41">
        <v>7</v>
      </c>
      <c r="D205" s="41">
        <v>2</v>
      </c>
      <c r="E205" s="41"/>
      <c r="F205" s="26" t="s">
        <v>185</v>
      </c>
      <c r="G205" s="56"/>
      <c r="H205" s="56"/>
      <c r="I205" s="20">
        <v>0</v>
      </c>
      <c r="J205" s="21" t="s">
        <v>15</v>
      </c>
    </row>
    <row r="206" spans="1:10" ht="15.75">
      <c r="A206" s="17">
        <v>2</v>
      </c>
      <c r="B206" s="23">
        <v>6</v>
      </c>
      <c r="C206" s="41">
        <v>1</v>
      </c>
      <c r="D206" s="41">
        <v>2</v>
      </c>
      <c r="E206" s="41"/>
      <c r="F206" s="29" t="s">
        <v>197</v>
      </c>
      <c r="G206" s="56"/>
      <c r="H206" s="56"/>
      <c r="I206" s="20">
        <v>23347.46</v>
      </c>
      <c r="J206" s="21"/>
    </row>
    <row r="207" spans="1:10" ht="15.75">
      <c r="A207" s="17">
        <v>2</v>
      </c>
      <c r="B207" s="23">
        <v>6</v>
      </c>
      <c r="C207" s="41">
        <v>1</v>
      </c>
      <c r="D207" s="41">
        <v>4</v>
      </c>
      <c r="E207" s="41">
        <v>1</v>
      </c>
      <c r="F207" s="29" t="s">
        <v>198</v>
      </c>
      <c r="G207" s="56"/>
      <c r="H207" s="56"/>
      <c r="I207" s="20">
        <v>16866.52</v>
      </c>
      <c r="J207" s="21"/>
    </row>
    <row r="208" spans="1:10" ht="15.75">
      <c r="A208" s="17">
        <v>2</v>
      </c>
      <c r="B208" s="23">
        <v>6</v>
      </c>
      <c r="C208" s="41">
        <v>1</v>
      </c>
      <c r="D208" s="41">
        <v>9</v>
      </c>
      <c r="E208" s="41">
        <v>1</v>
      </c>
      <c r="F208" s="26" t="s">
        <v>199</v>
      </c>
      <c r="G208" s="56"/>
      <c r="H208" s="56"/>
      <c r="I208" s="20">
        <v>3714.5</v>
      </c>
      <c r="J208" s="21"/>
    </row>
    <row r="209" spans="1:10" ht="15.75">
      <c r="A209" s="17"/>
      <c r="B209" s="23"/>
      <c r="C209" s="41"/>
      <c r="D209" s="41"/>
      <c r="E209" s="41"/>
      <c r="F209" s="26"/>
      <c r="G209" s="56"/>
      <c r="H209" s="56"/>
      <c r="I209" s="20"/>
      <c r="J209" s="21"/>
    </row>
    <row r="210" spans="1:10" ht="15.75">
      <c r="A210" s="17"/>
      <c r="B210" s="23"/>
      <c r="C210" s="41"/>
      <c r="D210" s="41"/>
      <c r="E210" s="41"/>
      <c r="F210" s="31" t="s">
        <v>186</v>
      </c>
      <c r="G210" s="60"/>
      <c r="H210" s="60"/>
      <c r="I210" s="60">
        <v>0</v>
      </c>
      <c r="J210" s="72">
        <f>SUM(I196:I208)</f>
        <v>93928.48</v>
      </c>
    </row>
    <row r="211" spans="1:10" ht="15.75">
      <c r="A211" s="17"/>
      <c r="B211" s="23"/>
      <c r="C211" s="41"/>
      <c r="D211" s="41"/>
      <c r="E211" s="41"/>
      <c r="F211" s="28"/>
      <c r="G211" s="20"/>
      <c r="H211" s="20"/>
      <c r="I211" s="20"/>
      <c r="J211" s="21"/>
    </row>
    <row r="212" spans="1:10" ht="15.75">
      <c r="A212" s="1"/>
      <c r="B212" s="41"/>
      <c r="C212" s="41"/>
      <c r="D212" s="41"/>
      <c r="E212" s="41"/>
      <c r="F212" s="29" t="s">
        <v>187</v>
      </c>
      <c r="G212" s="15"/>
      <c r="H212" s="61"/>
      <c r="I212" s="15">
        <v>123054800</v>
      </c>
      <c r="J212" s="21"/>
    </row>
    <row r="213" spans="1:10" ht="15.75">
      <c r="A213" s="1"/>
      <c r="B213" s="41"/>
      <c r="C213" s="41"/>
      <c r="D213" s="41"/>
      <c r="E213" s="41"/>
      <c r="F213" s="29"/>
      <c r="G213" s="15"/>
      <c r="H213" s="61"/>
      <c r="I213" s="20">
        <v>0</v>
      </c>
      <c r="J213" s="21"/>
    </row>
    <row r="214" spans="1:10" ht="15.75">
      <c r="A214" s="1"/>
      <c r="B214" s="41"/>
      <c r="C214" s="62"/>
      <c r="D214" s="62" t="s">
        <v>15</v>
      </c>
      <c r="E214" s="62"/>
      <c r="F214" s="63" t="s">
        <v>15</v>
      </c>
      <c r="G214" s="20"/>
      <c r="H214" s="20" t="s">
        <v>15</v>
      </c>
      <c r="I214" s="20">
        <v>0</v>
      </c>
      <c r="J214" s="64" t="s">
        <v>15</v>
      </c>
    </row>
    <row r="215" spans="1:10" ht="15.75">
      <c r="A215" s="1"/>
      <c r="B215" s="62"/>
      <c r="C215" s="62"/>
      <c r="D215" s="62"/>
      <c r="E215" s="62"/>
      <c r="F215" s="63"/>
      <c r="G215" s="20"/>
      <c r="H215" s="20"/>
      <c r="I215" s="20">
        <v>0</v>
      </c>
      <c r="J215" s="64" t="s">
        <v>15</v>
      </c>
    </row>
    <row r="216" spans="1:10" ht="15.75">
      <c r="A216" s="1"/>
      <c r="B216" s="62"/>
      <c r="C216" s="62"/>
      <c r="D216" s="62" t="s">
        <v>27</v>
      </c>
      <c r="E216" s="62"/>
      <c r="F216" s="65" t="s">
        <v>193</v>
      </c>
      <c r="G216" s="20"/>
      <c r="H216" s="20" t="s">
        <v>15</v>
      </c>
      <c r="I216" s="20" t="s">
        <v>15</v>
      </c>
      <c r="J216" s="66">
        <f>+J210+J192+J126+J54</f>
        <v>6402860.4099999992</v>
      </c>
    </row>
    <row r="217" spans="1:10" ht="15.75">
      <c r="A217" s="1"/>
      <c r="B217" s="62"/>
      <c r="C217" s="25"/>
      <c r="D217" s="67" t="s">
        <v>15</v>
      </c>
      <c r="E217" s="25"/>
      <c r="F217" s="68" t="s">
        <v>188</v>
      </c>
      <c r="G217" s="69">
        <f>+H212-G212</f>
        <v>0</v>
      </c>
      <c r="H217" s="69" t="s">
        <v>15</v>
      </c>
      <c r="I217" s="69" t="s">
        <v>15</v>
      </c>
      <c r="J217" s="70">
        <f>+J14</f>
        <v>104768535.90000001</v>
      </c>
    </row>
    <row r="218" spans="1:10">
      <c r="A218" s="1"/>
      <c r="B218" s="1"/>
      <c r="C218" s="1"/>
      <c r="D218" s="17" t="s">
        <v>15</v>
      </c>
      <c r="E218" s="1"/>
      <c r="F218" s="71"/>
      <c r="G218" s="2"/>
      <c r="H218" s="2"/>
      <c r="I218" s="2"/>
      <c r="J218" s="2" t="s">
        <v>15</v>
      </c>
    </row>
    <row r="219" spans="1:10">
      <c r="A219" s="1"/>
      <c r="B219" s="1"/>
      <c r="C219" s="1"/>
      <c r="D219" s="1"/>
      <c r="E219" s="1"/>
      <c r="F219" s="1"/>
      <c r="G219" s="2"/>
      <c r="H219" s="2"/>
      <c r="I219" s="2" t="s">
        <v>189</v>
      </c>
      <c r="J219" s="2">
        <f>7386690.02-J216</f>
        <v>983829.61000000034</v>
      </c>
    </row>
    <row r="220" spans="1:10">
      <c r="A220" s="1"/>
      <c r="B220" s="1"/>
      <c r="C220" s="1"/>
      <c r="D220" s="1"/>
      <c r="E220" s="1"/>
      <c r="F220" s="1"/>
      <c r="G220" s="2"/>
      <c r="H220" s="2"/>
      <c r="I220" s="2" t="s">
        <v>15</v>
      </c>
      <c r="J220" s="2"/>
    </row>
    <row r="221" spans="1:10">
      <c r="A221" s="1"/>
      <c r="B221" s="1"/>
      <c r="C221" s="1"/>
      <c r="D221" s="1"/>
      <c r="E221" s="1"/>
      <c r="F221" s="1"/>
      <c r="G221" s="2"/>
      <c r="H221" s="2"/>
      <c r="I221" s="2"/>
      <c r="J221" s="2" t="s">
        <v>15</v>
      </c>
    </row>
  </sheetData>
  <mergeCells count="10">
    <mergeCell ref="B12:F12"/>
    <mergeCell ref="B13:F13"/>
    <mergeCell ref="B14:F14"/>
    <mergeCell ref="B16:G16"/>
    <mergeCell ref="B4:J4"/>
    <mergeCell ref="B6:J6"/>
    <mergeCell ref="A7:J7"/>
    <mergeCell ref="A8:J8"/>
    <mergeCell ref="A9:J9"/>
    <mergeCell ref="A10:J10"/>
  </mergeCells>
  <pageMargins left="0.7" right="0.7" top="0.75" bottom="0.75" header="0.3" footer="0.3"/>
  <pageSetup paperSize="9" scale="40" orientation="portrait" horizontalDpi="0" verticalDpi="0" r:id="rId1"/>
  <rowBreaks count="1" manualBreakCount="1">
    <brk id="9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juanm</dc:creator>
  <cp:lastModifiedBy>patriciag</cp:lastModifiedBy>
  <cp:lastPrinted>2018-04-10T13:41:48Z</cp:lastPrinted>
  <dcterms:created xsi:type="dcterms:W3CDTF">2018-04-10T13:32:28Z</dcterms:created>
  <dcterms:modified xsi:type="dcterms:W3CDTF">2018-06-08T18:02:45Z</dcterms:modified>
</cp:coreProperties>
</file>